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Arquivos de Planilhas do Antoninho\Recuperação Fiscal MG\"/>
    </mc:Choice>
  </mc:AlternateContent>
  <bookViews>
    <workbookView xWindow="0" yWindow="0" windowWidth="28800" windowHeight="12135" activeTab="2"/>
  </bookViews>
  <sheets>
    <sheet name="Cenário Base" sheetId="2" r:id="rId1"/>
    <sheet name="Ressalvas  - Tabela 1" sheetId="3" r:id="rId2"/>
    <sheet name="Ressalvas - Tabela 2" sheetId="1" r:id="rId3"/>
  </sheets>
  <externalReferences>
    <externalReference r:id="rId4"/>
  </externalReferences>
  <definedNames>
    <definedName name="_xlnm.Print_Area" localSheetId="2">'Ressalvas - Tabela 2'!$B:$P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L19" i="2"/>
  <c r="K19" i="2"/>
  <c r="J19" i="2"/>
  <c r="I19" i="2"/>
  <c r="H19" i="2"/>
  <c r="G19" i="2"/>
  <c r="F19" i="2"/>
  <c r="E19" i="2"/>
  <c r="D19" i="2"/>
  <c r="C19" i="2"/>
  <c r="B19" i="2"/>
  <c r="L18" i="2"/>
  <c r="K18" i="2"/>
  <c r="J18" i="2"/>
  <c r="I18" i="2"/>
  <c r="H18" i="2"/>
  <c r="G18" i="2"/>
  <c r="F18" i="2"/>
  <c r="E18" i="2"/>
  <c r="D18" i="2"/>
  <c r="C18" i="2"/>
  <c r="B18" i="2"/>
  <c r="L17" i="2"/>
  <c r="K17" i="2"/>
  <c r="J17" i="2"/>
  <c r="I17" i="2"/>
  <c r="H17" i="2"/>
  <c r="G17" i="2"/>
  <c r="F17" i="2"/>
  <c r="E17" i="2"/>
  <c r="D17" i="2"/>
  <c r="C17" i="2"/>
  <c r="B17" i="2"/>
  <c r="L15" i="2"/>
  <c r="K15" i="2"/>
  <c r="J15" i="2"/>
  <c r="I15" i="2"/>
  <c r="H15" i="2"/>
  <c r="G15" i="2"/>
  <c r="F15" i="2"/>
  <c r="E15" i="2"/>
  <c r="D15" i="2"/>
  <c r="C15" i="2"/>
  <c r="L12" i="2"/>
  <c r="K12" i="2"/>
  <c r="J12" i="2"/>
  <c r="I12" i="2"/>
  <c r="H12" i="2"/>
  <c r="G12" i="2"/>
  <c r="F12" i="2"/>
  <c r="E12" i="2"/>
  <c r="D12" i="2"/>
  <c r="C12" i="2"/>
  <c r="B12" i="2"/>
  <c r="B15" i="2"/>
  <c r="L14" i="2"/>
  <c r="K14" i="2"/>
  <c r="J14" i="2"/>
  <c r="I14" i="2"/>
  <c r="H14" i="2"/>
  <c r="G14" i="2"/>
  <c r="F14" i="2"/>
  <c r="E14" i="2"/>
  <c r="D14" i="2"/>
  <c r="C14" i="2"/>
  <c r="B14" i="2"/>
  <c r="L13" i="2"/>
  <c r="K13" i="2"/>
  <c r="J13" i="2"/>
  <c r="I13" i="2"/>
  <c r="H13" i="2"/>
  <c r="G13" i="2"/>
  <c r="F13" i="2"/>
  <c r="E13" i="2"/>
  <c r="D13" i="2"/>
  <c r="C13" i="2"/>
  <c r="B13" i="2"/>
  <c r="L7" i="2"/>
  <c r="K7" i="2"/>
  <c r="J7" i="2"/>
  <c r="I7" i="2"/>
  <c r="H7" i="2"/>
  <c r="G7" i="2"/>
  <c r="F7" i="2"/>
  <c r="E7" i="2"/>
  <c r="D7" i="2"/>
  <c r="C7" i="2"/>
  <c r="B7" i="2"/>
  <c r="L9" i="2"/>
  <c r="K9" i="2"/>
  <c r="J9" i="2"/>
  <c r="I9" i="2"/>
  <c r="H9" i="2"/>
  <c r="G9" i="2"/>
  <c r="F9" i="2"/>
  <c r="E9" i="2"/>
  <c r="D9" i="2"/>
  <c r="C9" i="2"/>
  <c r="B9" i="2"/>
  <c r="L8" i="2"/>
  <c r="K8" i="2"/>
  <c r="J8" i="2"/>
  <c r="I8" i="2"/>
  <c r="H8" i="2"/>
  <c r="G8" i="2"/>
  <c r="F8" i="2"/>
  <c r="E8" i="2"/>
  <c r="D8" i="2"/>
  <c r="C8" i="2"/>
  <c r="B8" i="2"/>
  <c r="D21" i="2" l="1"/>
  <c r="E21" i="2" s="1"/>
  <c r="F21" i="2" s="1"/>
  <c r="G21" i="2" s="1"/>
  <c r="H21" i="2" s="1"/>
  <c r="I21" i="2" s="1"/>
  <c r="J21" i="2" s="1"/>
  <c r="K21" i="2" s="1"/>
  <c r="L21" i="2" s="1"/>
  <c r="C21" i="2"/>
</calcChain>
</file>

<file path=xl/sharedStrings.xml><?xml version="1.0" encoding="utf-8"?>
<sst xmlns="http://schemas.openxmlformats.org/spreadsheetml/2006/main" count="69" uniqueCount="57">
  <si>
    <t>I</t>
  </si>
  <si>
    <t>II</t>
  </si>
  <si>
    <t>VIII</t>
  </si>
  <si>
    <t>X</t>
  </si>
  <si>
    <t>XI</t>
  </si>
  <si>
    <t>PLANO DE RECUPERAÇÃO FISCAL</t>
  </si>
  <si>
    <t>VI</t>
  </si>
  <si>
    <t>VII</t>
  </si>
  <si>
    <t>DISCRIMINAÇÃO</t>
  </si>
  <si>
    <t>Inciso do art. 8º da LC 159/2017 sendo violado</t>
  </si>
  <si>
    <t>Poder/Órgão do art. 7º-D da LC 159</t>
  </si>
  <si>
    <t>Poder Legislativo</t>
  </si>
  <si>
    <t>Ativo</t>
  </si>
  <si>
    <t>Inativos e Pensionistas</t>
  </si>
  <si>
    <t>Demais Despesas Correntes</t>
  </si>
  <si>
    <t>Sentenças Judiciais - Investimentos</t>
  </si>
  <si>
    <t>Demais Inversões Financeiras Primárias</t>
  </si>
  <si>
    <t>*Deverão ser utilizadas as rubricas constantes da planilha do PRF.</t>
  </si>
  <si>
    <t>Sentenças Judiciais - Pessoal</t>
  </si>
  <si>
    <t>Outras Despesas com Pessoal</t>
  </si>
  <si>
    <t>Notas:</t>
  </si>
  <si>
    <t>Inciso VI: Criação, majoração, reajuste ou adequação de auxílios, vantagens, bônus, abonos, verbas de representação ou benefícios remuneratórios de qualquer natureza, inclusive indenizatória  entre outros;</t>
  </si>
  <si>
    <t>Inciso VII: Criação de despesa de caráter continuado;</t>
  </si>
  <si>
    <t>Inciso VIII: Medida que implique em reajuste de despesa obrigatória  entre outras;</t>
  </si>
  <si>
    <t>Inciso XI: Contratos/convênios com transferência de recursos entre outras.</t>
  </si>
  <si>
    <t>IV</t>
  </si>
  <si>
    <t>Ativos</t>
  </si>
  <si>
    <t>Ativos: Despesas previstas para servidores ativos do grupo de "Pessoal e Encargos" dos incisos I, II, IV e VI;</t>
  </si>
  <si>
    <t>Demais Despesas Correntes: Despesas previstas para o grupo de "Outras Despesas Correntes" dos incisos VI, VII, VIII, X e XI;</t>
  </si>
  <si>
    <t>Anexo I - Demonstrativo de Resultados Fiscais - Unidade Orçamentária 1011</t>
  </si>
  <si>
    <t>Cenário Base - Dados anuais em R$ milhões</t>
  </si>
  <si>
    <t xml:space="preserve">   Despesas empenhadas, incluindo intraorçamentárias e excluindo fontes 42 e 43</t>
  </si>
  <si>
    <t>Pessoal e Encargos Sociais</t>
  </si>
  <si>
    <t>Outras Despesas Correntes</t>
  </si>
  <si>
    <t>Sentenças Judiciais - Outras Correntes</t>
  </si>
  <si>
    <t>Investimentos</t>
  </si>
  <si>
    <t>Demais Investimentos</t>
  </si>
  <si>
    <t>Inversões Financeiras</t>
  </si>
  <si>
    <t>Inversões Financeiras Não Primárias</t>
  </si>
  <si>
    <t>Sentenças Judiciais - Inversões</t>
  </si>
  <si>
    <t>**Correção IPCA de 3,5% ao ano + 2% de crescimento vegetativo para as despesas "Pessoal e Encargos Sociais" e "Demais Despesas Correntes"</t>
  </si>
  <si>
    <t>**Correção IPCA de 3,5% ao ano para as despesas "Investimentos" e "Inversões Financeiras"</t>
  </si>
  <si>
    <t>*Valores apresentados excluem os contidos nos Anexos de Ressalvas -Tabelas 1 e 2 de que trata o art. 8º da Lei Complementar nº 159/2017.</t>
  </si>
  <si>
    <t>Notas (2):</t>
  </si>
  <si>
    <t>Foi considerado crescimento vegetativo de 2% e expectativa de inflação de 3,5% ao ano pelo IPCA (Boletim Focus)</t>
  </si>
  <si>
    <t>Inativos e Pensionistas: Despesas previstas para servidores inativos e pensionistas do grupo de "Pessoal e Encargos" do inciso I;</t>
  </si>
  <si>
    <t xml:space="preserve">Foi considerado crescimento vegetativo de 2% e expectativa de inflação de 3,5% ao ano pelo IPCA (Boletim Focus) </t>
  </si>
  <si>
    <t>Inciso I: Concessão de vantagem, aumento, reajuste ou adequação de remuneração de deputados e servidores;</t>
  </si>
  <si>
    <t>Inciso II: Criação de cargo, adequação administrativa e de gabinetes entre outras;</t>
  </si>
  <si>
    <t>Notas (1):</t>
  </si>
  <si>
    <t>Inciso X: Despesa com Publicidade;</t>
  </si>
  <si>
    <t>Inciso IV: Admissão de pessoal em razão da realização de concurso público, ressalvadas as reposições, entre outros;</t>
  </si>
  <si>
    <t>Ressalvas - Tabela 1 - Unidade Orçamentária 1011</t>
  </si>
  <si>
    <t>Dados anuais em R$ milhões</t>
  </si>
  <si>
    <t>Despesas empenhadas, incluindo intraorçamentárias e excluindo fontes 42 e 43</t>
  </si>
  <si>
    <t>ANEXO DE RESSALVAS  - Tabela 2- Unidade Orçamentária 1011</t>
  </si>
  <si>
    <t>Art. 8º da LC 159/2017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</si>
</sst>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#,##0.00;[Red]\-&quot;R$&quot;#,##0.00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.000_);_(* \(#,##0.000\);_(* &quot;-&quot;??_);_(@_)"/>
    <numFmt numFmtId="167" formatCode="#,##0.000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/>
    </xf>
    <xf numFmtId="0" fontId="9" fillId="0" borderId="0"/>
    <xf numFmtId="0" fontId="10" fillId="0" borderId="0">
      <alignment horizontal="left"/>
    </xf>
    <xf numFmtId="0" fontId="1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8" fontId="7" fillId="0" borderId="0" xfId="0" applyNumberFormat="1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0" fontId="1" fillId="2" borderId="0" xfId="0" applyFont="1" applyFill="1" applyAlignment="1">
      <alignment horizontal="left" vertical="center" indent="1"/>
    </xf>
    <xf numFmtId="166" fontId="11" fillId="0" borderId="0" xfId="1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 indent="1"/>
    </xf>
    <xf numFmtId="10" fontId="12" fillId="0" borderId="0" xfId="2" applyNumberFormat="1" applyFont="1"/>
    <xf numFmtId="164" fontId="12" fillId="0" borderId="0" xfId="1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10" fontId="12" fillId="0" borderId="0" xfId="2" applyNumberFormat="1" applyFont="1" applyAlignment="1">
      <alignment horizontal="center" vertical="center"/>
    </xf>
    <xf numFmtId="0" fontId="0" fillId="3" borderId="0" xfId="0" applyFill="1" applyAlignment="1">
      <alignment vertical="center"/>
    </xf>
    <xf numFmtId="0" fontId="13" fillId="0" borderId="0" xfId="0" applyFont="1" applyAlignment="1">
      <alignment horizontal="left" vertical="center"/>
    </xf>
    <xf numFmtId="165" fontId="12" fillId="0" borderId="0" xfId="0" applyNumberFormat="1" applyFont="1"/>
    <xf numFmtId="0" fontId="14" fillId="4" borderId="2" xfId="0" applyFont="1" applyFill="1" applyBorder="1" applyAlignment="1">
      <alignment horizontal="left" vertical="center" indent="4"/>
    </xf>
    <xf numFmtId="0" fontId="12" fillId="0" borderId="0" xfId="0" applyFont="1" applyAlignment="1">
      <alignment horizontal="left" vertical="center" indent="4"/>
    </xf>
    <xf numFmtId="43" fontId="15" fillId="0" borderId="0" xfId="1" applyFont="1" applyFill="1" applyAlignment="1" applyProtection="1">
      <alignment horizontal="right" vertical="center"/>
    </xf>
    <xf numFmtId="0" fontId="14" fillId="4" borderId="0" xfId="0" applyFont="1" applyFill="1" applyAlignment="1">
      <alignment horizontal="left" vertical="center" indent="4"/>
    </xf>
    <xf numFmtId="43" fontId="15" fillId="4" borderId="0" xfId="1" applyFont="1" applyFill="1" applyAlignment="1" applyProtection="1">
      <alignment horizontal="right" vertical="center"/>
    </xf>
    <xf numFmtId="0" fontId="0" fillId="0" borderId="0" xfId="0" applyAlignment="1">
      <alignment horizontal="left" indent="4"/>
    </xf>
    <xf numFmtId="0" fontId="12" fillId="0" borderId="2" xfId="0" applyFont="1" applyBorder="1" applyAlignment="1">
      <alignment horizontal="left" vertical="center" indent="5"/>
    </xf>
    <xf numFmtId="0" fontId="0" fillId="0" borderId="2" xfId="0" applyBorder="1"/>
    <xf numFmtId="0" fontId="12" fillId="0" borderId="0" xfId="0" applyFont="1" applyBorder="1" applyAlignment="1">
      <alignment horizontal="left" vertical="center" indent="5"/>
    </xf>
    <xf numFmtId="167" fontId="0" fillId="0" borderId="0" xfId="0" applyNumberFormat="1"/>
    <xf numFmtId="43" fontId="0" fillId="0" borderId="0" xfId="0" applyNumberFormat="1"/>
    <xf numFmtId="43" fontId="15" fillId="4" borderId="2" xfId="1" applyNumberFormat="1" applyFont="1" applyFill="1" applyBorder="1" applyAlignment="1" applyProtection="1">
      <alignment horizontal="right" vertical="center"/>
    </xf>
    <xf numFmtId="43" fontId="15" fillId="0" borderId="0" xfId="1" applyNumberFormat="1" applyFont="1" applyFill="1" applyAlignment="1" applyProtection="1">
      <alignment horizontal="right" vertical="center"/>
    </xf>
    <xf numFmtId="4" fontId="0" fillId="0" borderId="1" xfId="0" applyNumberFormat="1" applyBorder="1"/>
    <xf numFmtId="0" fontId="16" fillId="2" borderId="0" xfId="0" applyFont="1" applyFill="1" applyAlignment="1">
      <alignment horizontal="left" vertical="center" indent="1"/>
    </xf>
    <xf numFmtId="0" fontId="17" fillId="0" borderId="0" xfId="0" applyFont="1"/>
  </cellXfs>
  <cellStyles count="9">
    <cellStyle name="Normal" xfId="0" builtinId="0"/>
    <cellStyle name="Pivot Table Category" xfId="5"/>
    <cellStyle name="Pivot Table Corner" xfId="4"/>
    <cellStyle name="Pivot Table Field" xfId="3"/>
    <cellStyle name="Pivot Table Result" xfId="8"/>
    <cellStyle name="Pivot Table Title" xfId="7"/>
    <cellStyle name="Pivot Table Value" xfId="6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F%20Cen&#225;rio%20e%20Ressalvas%20e%20mem&#243;ria%20de%20c&#225;lculo%20(05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ário Base"/>
      <sheetName val="Ressalvas  - Tabela 1"/>
      <sheetName val="Ressalvas - Tabela 2"/>
      <sheetName val="Ressalvas Detalhadas"/>
      <sheetName val="Outros Detalhes"/>
      <sheetName val="Inciso-I"/>
      <sheetName val="Inciso-II"/>
      <sheetName val="Inciso-IV"/>
      <sheetName val="Inciso-VI"/>
      <sheetName val="Inciso-VII"/>
      <sheetName val="Inciso-VIII"/>
      <sheetName val="Inciso-X"/>
    </sheetNames>
    <sheetDataSet>
      <sheetData sheetId="0">
        <row r="7">
          <cell r="B7">
            <v>1424063000</v>
          </cell>
          <cell r="C7">
            <v>1530831510</v>
          </cell>
          <cell r="D7">
            <v>1616098825</v>
          </cell>
          <cell r="E7">
            <v>1706115530</v>
          </cell>
          <cell r="F7">
            <v>1801146165</v>
          </cell>
          <cell r="G7">
            <v>1901470007</v>
          </cell>
          <cell r="H7">
            <v>2007381886</v>
          </cell>
          <cell r="I7">
            <v>2119193058</v>
          </cell>
          <cell r="J7">
            <v>2237232111</v>
          </cell>
          <cell r="K7">
            <v>2361845940</v>
          </cell>
          <cell r="L7">
            <v>2493400759</v>
          </cell>
        </row>
        <row r="8">
          <cell r="B8">
            <v>1105345000</v>
          </cell>
          <cell r="C8">
            <v>1194360917</v>
          </cell>
          <cell r="D8">
            <v>1260886820</v>
          </cell>
          <cell r="E8">
            <v>1331118216</v>
          </cell>
          <cell r="F8">
            <v>1405261501</v>
          </cell>
          <cell r="G8">
            <v>1483534567</v>
          </cell>
          <cell r="H8">
            <v>1566167442</v>
          </cell>
          <cell r="I8">
            <v>1653402969</v>
          </cell>
          <cell r="J8">
            <v>1745497514</v>
          </cell>
          <cell r="K8">
            <v>1842721726</v>
          </cell>
          <cell r="L8">
            <v>1945361326</v>
          </cell>
        </row>
        <row r="9">
          <cell r="B9">
            <v>318718000</v>
          </cell>
          <cell r="C9">
            <v>336470593</v>
          </cell>
          <cell r="D9">
            <v>355212005</v>
          </cell>
          <cell r="E9">
            <v>374997314</v>
          </cell>
          <cell r="F9">
            <v>395884664</v>
          </cell>
          <cell r="G9">
            <v>417935440</v>
          </cell>
          <cell r="H9">
            <v>441214444</v>
          </cell>
          <cell r="I9">
            <v>465790089</v>
          </cell>
          <cell r="J9">
            <v>491734597</v>
          </cell>
          <cell r="K9">
            <v>519124214</v>
          </cell>
          <cell r="L9">
            <v>548039433</v>
          </cell>
        </row>
        <row r="12">
          <cell r="B12">
            <v>325985197</v>
          </cell>
          <cell r="C12">
            <v>344141951</v>
          </cell>
          <cell r="D12">
            <v>363310015</v>
          </cell>
          <cell r="E12">
            <v>383545718</v>
          </cell>
          <cell r="F12">
            <v>404908526</v>
          </cell>
          <cell r="G12">
            <v>427461218</v>
          </cell>
          <cell r="H12">
            <v>451270070</v>
          </cell>
          <cell r="I12">
            <v>476405050</v>
          </cell>
          <cell r="J12">
            <v>502940021</v>
          </cell>
          <cell r="K12">
            <v>530952963</v>
          </cell>
          <cell r="L12">
            <v>560526197</v>
          </cell>
        </row>
        <row r="13">
          <cell r="B13">
            <v>30000</v>
          </cell>
          <cell r="C13">
            <v>31050</v>
          </cell>
          <cell r="D13">
            <v>32137</v>
          </cell>
          <cell r="E13">
            <v>33262</v>
          </cell>
          <cell r="F13">
            <v>34426</v>
          </cell>
          <cell r="G13">
            <v>35631</v>
          </cell>
          <cell r="H13">
            <v>36878</v>
          </cell>
          <cell r="I13">
            <v>38169</v>
          </cell>
          <cell r="J13">
            <v>39505</v>
          </cell>
          <cell r="K13">
            <v>40888</v>
          </cell>
          <cell r="L13">
            <v>42319</v>
          </cell>
        </row>
        <row r="14">
          <cell r="B14">
            <v>325955197</v>
          </cell>
          <cell r="C14">
            <v>344110901</v>
          </cell>
          <cell r="D14">
            <v>363277878</v>
          </cell>
          <cell r="E14">
            <v>383512456</v>
          </cell>
          <cell r="F14">
            <v>404874100</v>
          </cell>
          <cell r="G14">
            <v>427425587</v>
          </cell>
          <cell r="H14">
            <v>451233192</v>
          </cell>
          <cell r="I14">
            <v>476366881</v>
          </cell>
          <cell r="J14">
            <v>502900516</v>
          </cell>
          <cell r="K14">
            <v>530912075</v>
          </cell>
          <cell r="L14">
            <v>560483878</v>
          </cell>
        </row>
        <row r="15">
          <cell r="B15">
            <v>10585000</v>
          </cell>
          <cell r="C15">
            <v>10955475</v>
          </cell>
          <cell r="D15">
            <v>11338917</v>
          </cell>
          <cell r="E15">
            <v>11735779</v>
          </cell>
          <cell r="F15">
            <v>12146531</v>
          </cell>
          <cell r="G15">
            <v>12571660</v>
          </cell>
          <cell r="H15">
            <v>13011668</v>
          </cell>
          <cell r="I15">
            <v>13467076</v>
          </cell>
          <cell r="J15">
            <v>13938424</v>
          </cell>
          <cell r="K15">
            <v>14426269</v>
          </cell>
          <cell r="L15">
            <v>14931188</v>
          </cell>
        </row>
        <row r="17">
          <cell r="B17">
            <v>10585000</v>
          </cell>
          <cell r="C17">
            <v>10955475</v>
          </cell>
          <cell r="D17">
            <v>11338917</v>
          </cell>
          <cell r="E17">
            <v>11735779</v>
          </cell>
          <cell r="F17">
            <v>12146531</v>
          </cell>
          <cell r="G17">
            <v>12571660</v>
          </cell>
          <cell r="H17">
            <v>13011668</v>
          </cell>
          <cell r="I17">
            <v>13467076</v>
          </cell>
          <cell r="J17">
            <v>13938424</v>
          </cell>
          <cell r="K17">
            <v>14426269</v>
          </cell>
          <cell r="L17">
            <v>14931188</v>
          </cell>
        </row>
        <row r="18">
          <cell r="B18">
            <v>11953000</v>
          </cell>
          <cell r="C18">
            <v>12371355</v>
          </cell>
          <cell r="D18">
            <v>12804352</v>
          </cell>
          <cell r="E18">
            <v>13252504</v>
          </cell>
          <cell r="F18">
            <v>13716342</v>
          </cell>
          <cell r="G18">
            <v>14196414</v>
          </cell>
          <cell r="H18">
            <v>14693288</v>
          </cell>
          <cell r="I18">
            <v>15207553</v>
          </cell>
          <cell r="J18">
            <v>15739817</v>
          </cell>
          <cell r="K18">
            <v>16290711</v>
          </cell>
          <cell r="L18">
            <v>16860886</v>
          </cell>
        </row>
        <row r="19">
          <cell r="B19">
            <v>11953000</v>
          </cell>
          <cell r="C19">
            <v>12371355</v>
          </cell>
          <cell r="D19">
            <v>12804352</v>
          </cell>
          <cell r="E19">
            <v>13252504</v>
          </cell>
          <cell r="F19">
            <v>13716342</v>
          </cell>
          <cell r="G19">
            <v>14196414</v>
          </cell>
          <cell r="H19">
            <v>14693288</v>
          </cell>
          <cell r="I19">
            <v>15207553</v>
          </cell>
          <cell r="J19">
            <v>15739817</v>
          </cell>
          <cell r="K19">
            <v>16290711</v>
          </cell>
          <cell r="L19">
            <v>16860886</v>
          </cell>
        </row>
      </sheetData>
      <sheetData sheetId="1">
        <row r="4">
          <cell r="B4">
            <v>39367920.890650213</v>
          </cell>
          <cell r="C4">
            <v>96147932.776208118</v>
          </cell>
          <cell r="D4">
            <v>220428326.47420001</v>
          </cell>
          <cell r="E4">
            <v>240666205.41493332</v>
          </cell>
          <cell r="F4">
            <v>254071503.95654511</v>
          </cell>
          <cell r="G4">
            <v>268223448.72692466</v>
          </cell>
          <cell r="H4">
            <v>283162975.12101442</v>
          </cell>
          <cell r="I4">
            <v>298935632.83525479</v>
          </cell>
          <cell r="J4">
            <v>315585731.48417848</v>
          </cell>
          <cell r="K4">
            <v>333164494.32784724</v>
          </cell>
          <cell r="L4">
            <v>351721220.56190819</v>
          </cell>
          <cell r="M4">
            <v>371312456.64720643</v>
          </cell>
          <cell r="N4">
            <v>391994177.1824559</v>
          </cell>
        </row>
        <row r="5">
          <cell r="C5">
            <v>14424000</v>
          </cell>
          <cell r="D5">
            <v>29305000</v>
          </cell>
          <cell r="E5">
            <v>30937000</v>
          </cell>
          <cell r="F5">
            <v>32660000</v>
          </cell>
          <cell r="G5">
            <v>34479000</v>
          </cell>
          <cell r="H5">
            <v>36400000</v>
          </cell>
          <cell r="I5">
            <v>38427000</v>
          </cell>
          <cell r="J5">
            <v>40568000</v>
          </cell>
          <cell r="K5">
            <v>42827000</v>
          </cell>
          <cell r="L5">
            <v>45213000</v>
          </cell>
          <cell r="M5">
            <v>47731000</v>
          </cell>
          <cell r="N5">
            <v>50390000</v>
          </cell>
        </row>
        <row r="6">
          <cell r="C6">
            <v>48099229.363647997</v>
          </cell>
          <cell r="D6">
            <v>87044000</v>
          </cell>
          <cell r="E6">
            <v>98472000.799999982</v>
          </cell>
          <cell r="F6">
            <v>103956891.24455999</v>
          </cell>
          <cell r="G6">
            <v>109747290.08688197</v>
          </cell>
          <cell r="H6">
            <v>115860214.14472128</v>
          </cell>
          <cell r="I6">
            <v>122313628.07258226</v>
          </cell>
          <cell r="J6">
            <v>129126497.15622509</v>
          </cell>
          <cell r="K6">
            <v>136318843.04782683</v>
          </cell>
          <cell r="L6">
            <v>143911802.60559076</v>
          </cell>
          <cell r="M6">
            <v>151927690.01072216</v>
          </cell>
          <cell r="N6">
            <v>160390062.34431934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</sheetData>
      <sheetData sheetId="2">
        <row r="4">
          <cell r="D4">
            <v>29430965.570650205</v>
          </cell>
          <cell r="E4">
            <v>80388559.306208119</v>
          </cell>
          <cell r="F4">
            <v>145733326.47420001</v>
          </cell>
          <cell r="G4">
            <v>155889905.41493332</v>
          </cell>
          <cell r="H4">
            <v>164572973.14654511</v>
          </cell>
          <cell r="I4">
            <v>173739687.75080767</v>
          </cell>
          <cell r="J4">
            <v>183416988.35852766</v>
          </cell>
          <cell r="K4">
            <v>193633314.61009759</v>
          </cell>
          <cell r="L4">
            <v>204418690.23388004</v>
          </cell>
          <cell r="M4">
            <v>215804811.27990714</v>
          </cell>
          <cell r="N4">
            <v>227825139.26819792</v>
          </cell>
          <cell r="O4">
            <v>240514999.52543652</v>
          </cell>
          <cell r="P4">
            <v>253911684.99900335</v>
          </cell>
        </row>
        <row r="5">
          <cell r="D5">
            <v>0</v>
          </cell>
          <cell r="E5">
            <v>1668159.7100000002</v>
          </cell>
          <cell r="F5">
            <v>45000000</v>
          </cell>
          <cell r="G5">
            <v>53213000</v>
          </cell>
          <cell r="H5">
            <v>56176964.099999994</v>
          </cell>
          <cell r="I5">
            <v>59306021.000369988</v>
          </cell>
          <cell r="J5">
            <v>62609366.370090596</v>
          </cell>
          <cell r="K5">
            <v>66096708.07690464</v>
          </cell>
          <cell r="L5">
            <v>69778294.716788217</v>
          </cell>
          <cell r="M5">
            <v>73664945.732513323</v>
          </cell>
          <cell r="N5">
            <v>77768083.20981431</v>
          </cell>
          <cell r="O5">
            <v>82099765.44460097</v>
          </cell>
          <cell r="P5">
            <v>86672722.379865229</v>
          </cell>
        </row>
        <row r="6">
          <cell r="D6">
            <v>0</v>
          </cell>
          <cell r="E6">
            <v>1758436.6199999999</v>
          </cell>
          <cell r="F6">
            <v>20000000</v>
          </cell>
          <cell r="G6">
            <v>21328000</v>
          </cell>
          <cell r="H6">
            <v>22515969.599999998</v>
          </cell>
          <cell r="I6">
            <v>23770109.106719997</v>
          </cell>
          <cell r="J6">
            <v>25094104.183964301</v>
          </cell>
          <cell r="K6">
            <v>26491845.787011109</v>
          </cell>
          <cell r="L6">
            <v>27967441.597347625</v>
          </cell>
          <cell r="M6">
            <v>29525228.094319887</v>
          </cell>
          <cell r="N6">
            <v>31169783.299173504</v>
          </cell>
          <cell r="O6">
            <v>32905940.228937469</v>
          </cell>
          <cell r="P6">
            <v>34738801.099689282</v>
          </cell>
        </row>
        <row r="7">
          <cell r="D7">
            <v>15160955.32</v>
          </cell>
          <cell r="E7">
            <v>35370708.959999993</v>
          </cell>
          <cell r="F7">
            <v>46500000</v>
          </cell>
          <cell r="G7">
            <v>49672300</v>
          </cell>
          <cell r="H7">
            <v>52439047.109999999</v>
          </cell>
          <cell r="I7">
            <v>55359902.034027003</v>
          </cell>
          <cell r="J7">
            <v>58443448.577322304</v>
          </cell>
          <cell r="K7">
            <v>61698748.663079143</v>
          </cell>
          <cell r="L7">
            <v>65135368.963612653</v>
          </cell>
          <cell r="M7">
            <v>68763409.014885873</v>
          </cell>
          <cell r="N7">
            <v>72593530.897015005</v>
          </cell>
          <cell r="O7">
            <v>76636990.56797874</v>
          </cell>
          <cell r="P7">
            <v>80905670.942615151</v>
          </cell>
        </row>
        <row r="8">
          <cell r="D8">
            <v>101559.6</v>
          </cell>
          <cell r="E8">
            <v>223011.6</v>
          </cell>
          <cell r="F8">
            <v>18000000</v>
          </cell>
          <cell r="G8">
            <v>25000000</v>
          </cell>
          <cell r="H8">
            <v>26392499.999999996</v>
          </cell>
          <cell r="I8">
            <v>27862562.249999993</v>
          </cell>
          <cell r="J8">
            <v>29414506.967324991</v>
          </cell>
          <cell r="K8">
            <v>31052895.00540499</v>
          </cell>
          <cell r="L8">
            <v>32782541.257206045</v>
          </cell>
          <cell r="M8">
            <v>34608528.805232421</v>
          </cell>
          <cell r="N8">
            <v>36536223.859683864</v>
          </cell>
          <cell r="O8">
            <v>38571291.528668247</v>
          </cell>
          <cell r="P8">
            <v>40719712.466815062</v>
          </cell>
        </row>
        <row r="9">
          <cell r="D9">
            <v>0</v>
          </cell>
          <cell r="E9">
            <v>2241273.9436479993</v>
          </cell>
          <cell r="F9">
            <v>6544000</v>
          </cell>
          <cell r="G9">
            <v>6908500.7999999998</v>
          </cell>
          <cell r="H9">
            <v>7293304.2945599994</v>
          </cell>
          <cell r="I9">
            <v>7699541.343766991</v>
          </cell>
          <cell r="J9">
            <v>8128405.7966148118</v>
          </cell>
          <cell r="K9">
            <v>8581157.9994862564</v>
          </cell>
          <cell r="L9">
            <v>9059128.5000576414</v>
          </cell>
          <cell r="M9">
            <v>9563721.9575108513</v>
          </cell>
          <cell r="N9">
            <v>10096421.270544207</v>
          </cell>
          <cell r="O9">
            <v>10658791.935313517</v>
          </cell>
          <cell r="P9">
            <v>11252486.646110479</v>
          </cell>
        </row>
        <row r="10">
          <cell r="D10">
            <v>20065184.489999998</v>
          </cell>
          <cell r="E10">
            <v>37021012</v>
          </cell>
          <cell r="F10">
            <v>52000000</v>
          </cell>
          <cell r="G10">
            <v>54896399.999999993</v>
          </cell>
          <cell r="H10">
            <v>57954129.479999989</v>
          </cell>
          <cell r="I10">
            <v>61182174.492035985</v>
          </cell>
          <cell r="J10">
            <v>64590021.611242391</v>
          </cell>
          <cell r="K10">
            <v>68187685.814988583</v>
          </cell>
          <cell r="L10">
            <v>71985739.91488345</v>
          </cell>
          <cell r="M10">
            <v>75995345.628142461</v>
          </cell>
          <cell r="N10">
            <v>80228286.379629984</v>
          </cell>
          <cell r="O10">
            <v>84697001.930975378</v>
          </cell>
          <cell r="P10">
            <v>89414624.938530698</v>
          </cell>
        </row>
        <row r="11">
          <cell r="D11">
            <v>0</v>
          </cell>
          <cell r="E11">
            <v>0</v>
          </cell>
          <cell r="F11">
            <v>3000000</v>
          </cell>
          <cell r="G11">
            <v>3167099.9999999995</v>
          </cell>
          <cell r="H11">
            <v>3343507.4699999993</v>
          </cell>
          <cell r="I11">
            <v>3529740.8360789991</v>
          </cell>
          <cell r="J11">
            <v>3726347.400648599</v>
          </cell>
          <cell r="K11">
            <v>3933904.9508647257</v>
          </cell>
          <cell r="L11">
            <v>4153023.4566278909</v>
          </cell>
          <cell r="M11">
            <v>4384346.863162064</v>
          </cell>
          <cell r="N11">
            <v>4628554.9834401906</v>
          </cell>
          <cell r="O11">
            <v>4886365.496017809</v>
          </cell>
          <cell r="P11">
            <v>5158536.0541460011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6"/>
  <sheetViews>
    <sheetView showGridLines="0" workbookViewId="0">
      <selection activeCell="D2" sqref="D2"/>
    </sheetView>
  </sheetViews>
  <sheetFormatPr defaultRowHeight="15" x14ac:dyDescent="0.25"/>
  <cols>
    <col min="1" max="1" width="46.7109375" customWidth="1"/>
    <col min="2" max="12" width="17.5703125" customWidth="1"/>
  </cols>
  <sheetData>
    <row r="1" spans="1:12" ht="18.75" x14ac:dyDescent="0.25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6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9" t="s">
        <v>31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x14ac:dyDescent="0.25">
      <c r="A5" s="21"/>
      <c r="B5" s="5">
        <v>2024</v>
      </c>
      <c r="C5" s="5">
        <v>2025</v>
      </c>
      <c r="D5" s="5">
        <v>2026</v>
      </c>
      <c r="E5" s="5">
        <v>2027</v>
      </c>
      <c r="F5" s="5">
        <v>2028</v>
      </c>
      <c r="G5" s="5">
        <v>2029</v>
      </c>
      <c r="H5" s="5">
        <v>2030</v>
      </c>
      <c r="I5" s="5">
        <v>2031</v>
      </c>
      <c r="J5" s="5">
        <v>2032</v>
      </c>
      <c r="K5" s="5">
        <v>2033</v>
      </c>
      <c r="L5" s="5">
        <v>2034</v>
      </c>
    </row>
    <row r="6" spans="1:12" ht="18.75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25">
      <c r="A7" s="24" t="s">
        <v>32</v>
      </c>
      <c r="B7" s="35">
        <f>ROUND('[1]Cenário Base'!B7/1000000,2)</f>
        <v>1424.06</v>
      </c>
      <c r="C7" s="35">
        <f>ROUND('[1]Cenário Base'!C7/1000000,2)</f>
        <v>1530.83</v>
      </c>
      <c r="D7" s="35">
        <f>ROUND('[1]Cenário Base'!D7/1000000,2)</f>
        <v>1616.1</v>
      </c>
      <c r="E7" s="35">
        <f>ROUND('[1]Cenário Base'!E7/1000000,2)</f>
        <v>1706.12</v>
      </c>
      <c r="F7" s="35">
        <f>ROUND('[1]Cenário Base'!F7/1000000,2)</f>
        <v>1801.15</v>
      </c>
      <c r="G7" s="35">
        <f>ROUND('[1]Cenário Base'!G7/1000000,2)</f>
        <v>1901.47</v>
      </c>
      <c r="H7" s="35">
        <f>ROUND('[1]Cenário Base'!H7/1000000,2)</f>
        <v>2007.38</v>
      </c>
      <c r="I7" s="35">
        <f>ROUND('[1]Cenário Base'!I7/1000000,2)</f>
        <v>2119.19</v>
      </c>
      <c r="J7" s="35">
        <f>ROUND('[1]Cenário Base'!J7/1000000,2)</f>
        <v>2237.23</v>
      </c>
      <c r="K7" s="35">
        <f>ROUND('[1]Cenário Base'!K7/1000000,2)</f>
        <v>2361.85</v>
      </c>
      <c r="L7" s="35">
        <f>ROUND('[1]Cenário Base'!L7/1000000,2)</f>
        <v>2493.4</v>
      </c>
    </row>
    <row r="8" spans="1:12" x14ac:dyDescent="0.25">
      <c r="A8" s="25" t="s">
        <v>12</v>
      </c>
      <c r="B8" s="36">
        <f>ROUND('[1]Cenário Base'!B8/1000000,2)</f>
        <v>1105.3499999999999</v>
      </c>
      <c r="C8" s="36">
        <f>ROUND('[1]Cenário Base'!C8/1000000,2)</f>
        <v>1194.3599999999999</v>
      </c>
      <c r="D8" s="36">
        <f>ROUND('[1]Cenário Base'!D8/1000000,2)</f>
        <v>1260.8900000000001</v>
      </c>
      <c r="E8" s="36">
        <f>ROUND('[1]Cenário Base'!E8/1000000,2)</f>
        <v>1331.12</v>
      </c>
      <c r="F8" s="36">
        <f>ROUND('[1]Cenário Base'!F8/1000000,2)</f>
        <v>1405.26</v>
      </c>
      <c r="G8" s="36">
        <f>ROUND('[1]Cenário Base'!G8/1000000,2)</f>
        <v>1483.53</v>
      </c>
      <c r="H8" s="36">
        <f>ROUND('[1]Cenário Base'!H8/1000000,2)</f>
        <v>1566.17</v>
      </c>
      <c r="I8" s="36">
        <f>ROUND('[1]Cenário Base'!I8/1000000,2)</f>
        <v>1653.4</v>
      </c>
      <c r="J8" s="36">
        <f>ROUND('[1]Cenário Base'!J8/1000000,2)</f>
        <v>1745.5</v>
      </c>
      <c r="K8" s="36">
        <f>ROUND('[1]Cenário Base'!K8/1000000,2)</f>
        <v>1842.72</v>
      </c>
      <c r="L8" s="36">
        <f>ROUND('[1]Cenário Base'!L8/1000000,2)</f>
        <v>1945.36</v>
      </c>
    </row>
    <row r="9" spans="1:12" x14ac:dyDescent="0.25">
      <c r="A9" s="25" t="s">
        <v>13</v>
      </c>
      <c r="B9" s="36">
        <f>ROUND('[1]Cenário Base'!B9/1000000,2)</f>
        <v>318.72000000000003</v>
      </c>
      <c r="C9" s="36">
        <f>ROUND('[1]Cenário Base'!C9/1000000,2)</f>
        <v>336.47</v>
      </c>
      <c r="D9" s="36">
        <f>ROUND('[1]Cenário Base'!D9/1000000,2)</f>
        <v>355.21</v>
      </c>
      <c r="E9" s="36">
        <f>ROUND('[1]Cenário Base'!E9/1000000,2)</f>
        <v>375</v>
      </c>
      <c r="F9" s="36">
        <f>ROUND('[1]Cenário Base'!F9/1000000,2)</f>
        <v>395.88</v>
      </c>
      <c r="G9" s="36">
        <f>ROUND('[1]Cenário Base'!G9/1000000,2)</f>
        <v>417.94</v>
      </c>
      <c r="H9" s="36">
        <f>ROUND('[1]Cenário Base'!H9/1000000,2)</f>
        <v>441.21</v>
      </c>
      <c r="I9" s="36">
        <f>ROUND('[1]Cenário Base'!I9/1000000,2)</f>
        <v>465.79</v>
      </c>
      <c r="J9" s="36">
        <f>ROUND('[1]Cenário Base'!J9/1000000,2)</f>
        <v>491.73</v>
      </c>
      <c r="K9" s="36">
        <f>ROUND('[1]Cenário Base'!K9/1000000,2)</f>
        <v>519.12</v>
      </c>
      <c r="L9" s="36">
        <f>ROUND('[1]Cenário Base'!L9/1000000,2)</f>
        <v>548.04</v>
      </c>
    </row>
    <row r="10" spans="1:12" x14ac:dyDescent="0.25">
      <c r="A10" s="25" t="s">
        <v>18</v>
      </c>
      <c r="B10" s="26"/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</row>
    <row r="11" spans="1:12" x14ac:dyDescent="0.25">
      <c r="A11" s="25" t="s">
        <v>19</v>
      </c>
      <c r="B11" s="26"/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</row>
    <row r="12" spans="1:12" x14ac:dyDescent="0.25">
      <c r="A12" s="27" t="s">
        <v>33</v>
      </c>
      <c r="B12" s="28">
        <f>ROUND('[1]Cenário Base'!B12/1000000,2)</f>
        <v>325.99</v>
      </c>
      <c r="C12" s="28">
        <f>ROUND('[1]Cenário Base'!C12/1000000,2)</f>
        <v>344.14</v>
      </c>
      <c r="D12" s="28">
        <f>ROUND('[1]Cenário Base'!D12/1000000,2)</f>
        <v>363.31</v>
      </c>
      <c r="E12" s="28">
        <f>ROUND('[1]Cenário Base'!E12/1000000,2)</f>
        <v>383.55</v>
      </c>
      <c r="F12" s="28">
        <f>ROUND('[1]Cenário Base'!F12/1000000,2)</f>
        <v>404.91</v>
      </c>
      <c r="G12" s="28">
        <f>ROUND('[1]Cenário Base'!G12/1000000,2)</f>
        <v>427.46</v>
      </c>
      <c r="H12" s="28">
        <f>ROUND('[1]Cenário Base'!H12/1000000,2)</f>
        <v>451.27</v>
      </c>
      <c r="I12" s="28">
        <f>ROUND('[1]Cenário Base'!I12/1000000,2)</f>
        <v>476.41</v>
      </c>
      <c r="J12" s="28">
        <f>ROUND('[1]Cenário Base'!J12/1000000,2)</f>
        <v>502.94</v>
      </c>
      <c r="K12" s="28">
        <f>ROUND('[1]Cenário Base'!K12/1000000,2)</f>
        <v>530.95000000000005</v>
      </c>
      <c r="L12" s="28">
        <f>ROUND('[1]Cenário Base'!L12/1000000,2)</f>
        <v>560.53</v>
      </c>
    </row>
    <row r="13" spans="1:12" x14ac:dyDescent="0.25">
      <c r="A13" s="29" t="s">
        <v>34</v>
      </c>
      <c r="B13" s="36">
        <f>ROUND('[1]Cenário Base'!B13/1000000,2)</f>
        <v>0.03</v>
      </c>
      <c r="C13" s="36">
        <f>ROUND('[1]Cenário Base'!C13/1000000,2)</f>
        <v>0.03</v>
      </c>
      <c r="D13" s="36">
        <f>ROUND('[1]Cenário Base'!D13/1000000,2)</f>
        <v>0.03</v>
      </c>
      <c r="E13" s="36">
        <f>ROUND('[1]Cenário Base'!E13/1000000,2)</f>
        <v>0.03</v>
      </c>
      <c r="F13" s="36">
        <f>ROUND('[1]Cenário Base'!F13/1000000,2)</f>
        <v>0.03</v>
      </c>
      <c r="G13" s="36">
        <f>ROUND('[1]Cenário Base'!G13/1000000,2)</f>
        <v>0.04</v>
      </c>
      <c r="H13" s="36">
        <f>ROUND('[1]Cenário Base'!H13/1000000,2)</f>
        <v>0.04</v>
      </c>
      <c r="I13" s="36">
        <f>ROUND('[1]Cenário Base'!I13/1000000,2)</f>
        <v>0.04</v>
      </c>
      <c r="J13" s="36">
        <f>ROUND('[1]Cenário Base'!J13/1000000,2)</f>
        <v>0.04</v>
      </c>
      <c r="K13" s="36">
        <f>ROUND('[1]Cenário Base'!K13/1000000,2)</f>
        <v>0.04</v>
      </c>
      <c r="L13" s="36">
        <f>ROUND('[1]Cenário Base'!L13/1000000,2)</f>
        <v>0.04</v>
      </c>
    </row>
    <row r="14" spans="1:12" x14ac:dyDescent="0.25">
      <c r="A14" s="29" t="s">
        <v>14</v>
      </c>
      <c r="B14" s="36">
        <f>ROUND('[1]Cenário Base'!B14/1000000,2)</f>
        <v>325.95999999999998</v>
      </c>
      <c r="C14" s="36">
        <f>ROUND('[1]Cenário Base'!C14/1000000,2)</f>
        <v>344.11</v>
      </c>
      <c r="D14" s="36">
        <f>ROUND('[1]Cenário Base'!D14/1000000,2)</f>
        <v>363.28</v>
      </c>
      <c r="E14" s="36">
        <f>ROUND('[1]Cenário Base'!E14/1000000,2)</f>
        <v>383.51</v>
      </c>
      <c r="F14" s="36">
        <f>ROUND('[1]Cenário Base'!F14/1000000,2)</f>
        <v>404.87</v>
      </c>
      <c r="G14" s="36">
        <f>ROUND('[1]Cenário Base'!G14/1000000,2)</f>
        <v>427.43</v>
      </c>
      <c r="H14" s="36">
        <f>ROUND('[1]Cenário Base'!H14/1000000,2)</f>
        <v>451.23</v>
      </c>
      <c r="I14" s="36">
        <f>ROUND('[1]Cenário Base'!I14/1000000,2)</f>
        <v>476.37</v>
      </c>
      <c r="J14" s="36">
        <f>ROUND('[1]Cenário Base'!J14/1000000,2)</f>
        <v>502.9</v>
      </c>
      <c r="K14" s="36">
        <f>ROUND('[1]Cenário Base'!K14/1000000,2)</f>
        <v>530.91</v>
      </c>
      <c r="L14" s="36">
        <f>ROUND('[1]Cenário Base'!L14/1000000,2)</f>
        <v>560.48</v>
      </c>
    </row>
    <row r="15" spans="1:12" x14ac:dyDescent="0.25">
      <c r="A15" s="27" t="s">
        <v>35</v>
      </c>
      <c r="B15" s="28">
        <f>ROUND('[1]Cenário Base'!B15/1000000,2)</f>
        <v>10.59</v>
      </c>
      <c r="C15" s="28">
        <f>ROUND('[1]Cenário Base'!C15/1000000,2)</f>
        <v>10.96</v>
      </c>
      <c r="D15" s="28">
        <f>ROUND('[1]Cenário Base'!D15/1000000,2)</f>
        <v>11.34</v>
      </c>
      <c r="E15" s="28">
        <f>ROUND('[1]Cenário Base'!E15/1000000,2)</f>
        <v>11.74</v>
      </c>
      <c r="F15" s="28">
        <f>ROUND('[1]Cenário Base'!F15/1000000,2)</f>
        <v>12.15</v>
      </c>
      <c r="G15" s="28">
        <f>ROUND('[1]Cenário Base'!G15/1000000,2)</f>
        <v>12.57</v>
      </c>
      <c r="H15" s="28">
        <f>ROUND('[1]Cenário Base'!H15/1000000,2)</f>
        <v>13.01</v>
      </c>
      <c r="I15" s="28">
        <f>ROUND('[1]Cenário Base'!I15/1000000,2)</f>
        <v>13.47</v>
      </c>
      <c r="J15" s="28">
        <f>ROUND('[1]Cenário Base'!J15/1000000,2)</f>
        <v>13.94</v>
      </c>
      <c r="K15" s="28">
        <f>ROUND('[1]Cenário Base'!K15/1000000,2)</f>
        <v>14.43</v>
      </c>
      <c r="L15" s="28">
        <f>ROUND('[1]Cenário Base'!L15/1000000,2)</f>
        <v>14.93</v>
      </c>
    </row>
    <row r="16" spans="1:12" x14ac:dyDescent="0.25">
      <c r="A16" s="29" t="s">
        <v>15</v>
      </c>
    </row>
    <row r="17" spans="1:12" x14ac:dyDescent="0.25">
      <c r="A17" s="29" t="s">
        <v>36</v>
      </c>
      <c r="B17" s="36">
        <f>ROUND('[1]Cenário Base'!B17/1000000,2)</f>
        <v>10.59</v>
      </c>
      <c r="C17" s="36">
        <f>ROUND('[1]Cenário Base'!C17/1000000,2)</f>
        <v>10.96</v>
      </c>
      <c r="D17" s="36">
        <f>ROUND('[1]Cenário Base'!D17/1000000,2)</f>
        <v>11.34</v>
      </c>
      <c r="E17" s="36">
        <f>ROUND('[1]Cenário Base'!E17/1000000,2)</f>
        <v>11.74</v>
      </c>
      <c r="F17" s="36">
        <f>ROUND('[1]Cenário Base'!F17/1000000,2)</f>
        <v>12.15</v>
      </c>
      <c r="G17" s="36">
        <f>ROUND('[1]Cenário Base'!G17/1000000,2)</f>
        <v>12.57</v>
      </c>
      <c r="H17" s="36">
        <f>ROUND('[1]Cenário Base'!H17/1000000,2)</f>
        <v>13.01</v>
      </c>
      <c r="I17" s="36">
        <f>ROUND('[1]Cenário Base'!I17/1000000,2)</f>
        <v>13.47</v>
      </c>
      <c r="J17" s="36">
        <f>ROUND('[1]Cenário Base'!J17/1000000,2)</f>
        <v>13.94</v>
      </c>
      <c r="K17" s="36">
        <f>ROUND('[1]Cenário Base'!K17/1000000,2)</f>
        <v>14.43</v>
      </c>
      <c r="L17" s="36">
        <f>ROUND('[1]Cenário Base'!L17/1000000,2)</f>
        <v>14.93</v>
      </c>
    </row>
    <row r="18" spans="1:12" x14ac:dyDescent="0.25">
      <c r="A18" s="27" t="s">
        <v>37</v>
      </c>
      <c r="B18" s="28">
        <f>ROUND('[1]Cenário Base'!B18/1000000,2)</f>
        <v>11.95</v>
      </c>
      <c r="C18" s="28">
        <f>ROUND('[1]Cenário Base'!C18/1000000,2)</f>
        <v>12.37</v>
      </c>
      <c r="D18" s="28">
        <f>ROUND('[1]Cenário Base'!D18/1000000,2)</f>
        <v>12.8</v>
      </c>
      <c r="E18" s="28">
        <f>ROUND('[1]Cenário Base'!E18/1000000,2)</f>
        <v>13.25</v>
      </c>
      <c r="F18" s="28">
        <f>ROUND('[1]Cenário Base'!F18/1000000,2)</f>
        <v>13.72</v>
      </c>
      <c r="G18" s="28">
        <f>ROUND('[1]Cenário Base'!G18/1000000,2)</f>
        <v>14.2</v>
      </c>
      <c r="H18" s="28">
        <f>ROUND('[1]Cenário Base'!H18/1000000,2)</f>
        <v>14.69</v>
      </c>
      <c r="I18" s="28">
        <f>ROUND('[1]Cenário Base'!I18/1000000,2)</f>
        <v>15.21</v>
      </c>
      <c r="J18" s="28">
        <f>ROUND('[1]Cenário Base'!J18/1000000,2)</f>
        <v>15.74</v>
      </c>
      <c r="K18" s="28">
        <f>ROUND('[1]Cenário Base'!K18/1000000,2)</f>
        <v>16.29</v>
      </c>
      <c r="L18" s="28">
        <f>ROUND('[1]Cenário Base'!L18/1000000,2)</f>
        <v>16.86</v>
      </c>
    </row>
    <row r="19" spans="1:12" x14ac:dyDescent="0.25">
      <c r="A19" s="29" t="s">
        <v>38</v>
      </c>
      <c r="B19" s="36">
        <f>ROUND('[1]Cenário Base'!B19/1000000,2)</f>
        <v>11.95</v>
      </c>
      <c r="C19" s="36">
        <f>ROUND('[1]Cenário Base'!C19/1000000,2)</f>
        <v>12.37</v>
      </c>
      <c r="D19" s="36">
        <f>ROUND('[1]Cenário Base'!D19/1000000,2)</f>
        <v>12.8</v>
      </c>
      <c r="E19" s="36">
        <f>ROUND('[1]Cenário Base'!E19/1000000,2)</f>
        <v>13.25</v>
      </c>
      <c r="F19" s="36">
        <f>ROUND('[1]Cenário Base'!F19/1000000,2)</f>
        <v>13.72</v>
      </c>
      <c r="G19" s="36">
        <f>ROUND('[1]Cenário Base'!G19/1000000,2)</f>
        <v>14.2</v>
      </c>
      <c r="H19" s="36">
        <f>ROUND('[1]Cenário Base'!H19/1000000,2)</f>
        <v>14.69</v>
      </c>
      <c r="I19" s="36">
        <f>ROUND('[1]Cenário Base'!I19/1000000,2)</f>
        <v>15.21</v>
      </c>
      <c r="J19" s="36">
        <f>ROUND('[1]Cenário Base'!J19/1000000,2)</f>
        <v>15.74</v>
      </c>
      <c r="K19" s="36">
        <f>ROUND('[1]Cenário Base'!K19/1000000,2)</f>
        <v>16.29</v>
      </c>
      <c r="L19" s="36">
        <f>ROUND('[1]Cenário Base'!L19/1000000,2)</f>
        <v>16.86</v>
      </c>
    </row>
    <row r="20" spans="1:12" x14ac:dyDescent="0.25">
      <c r="A20" s="29" t="s">
        <v>39</v>
      </c>
    </row>
    <row r="21" spans="1:12" x14ac:dyDescent="0.25">
      <c r="A21" s="29" t="s">
        <v>16</v>
      </c>
      <c r="B21" s="26"/>
      <c r="C21" s="26">
        <f t="shared" ref="C21:L21" si="0">ROUND(B21*1.035,0)</f>
        <v>0</v>
      </c>
      <c r="D21" s="26">
        <f t="shared" si="0"/>
        <v>0</v>
      </c>
      <c r="E21" s="26">
        <f t="shared" si="0"/>
        <v>0</v>
      </c>
      <c r="F21" s="26">
        <f t="shared" si="0"/>
        <v>0</v>
      </c>
      <c r="G21" s="26">
        <f t="shared" si="0"/>
        <v>0</v>
      </c>
      <c r="H21" s="26">
        <f t="shared" si="0"/>
        <v>0</v>
      </c>
      <c r="I21" s="26">
        <f t="shared" si="0"/>
        <v>0</v>
      </c>
      <c r="J21" s="26">
        <f t="shared" si="0"/>
        <v>0</v>
      </c>
      <c r="K21" s="26">
        <f t="shared" si="0"/>
        <v>0</v>
      </c>
      <c r="L21" s="26">
        <f t="shared" si="0"/>
        <v>0</v>
      </c>
    </row>
    <row r="22" spans="1:12" x14ac:dyDescent="0.25">
      <c r="A22" s="30" t="s">
        <v>42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x14ac:dyDescent="0.25">
      <c r="A23" s="32" t="s">
        <v>40</v>
      </c>
    </row>
    <row r="24" spans="1:12" x14ac:dyDescent="0.25">
      <c r="A24" s="32" t="s">
        <v>41</v>
      </c>
    </row>
    <row r="25" spans="1:12" x14ac:dyDescent="0.25">
      <c r="A25" s="32"/>
    </row>
    <row r="26" spans="1:12" x14ac:dyDescent="0.25">
      <c r="B26" s="34"/>
    </row>
  </sheetData>
  <pageMargins left="0" right="0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2:N18"/>
  <sheetViews>
    <sheetView showGridLines="0" workbookViewId="0">
      <selection activeCell="B20" sqref="B20"/>
    </sheetView>
  </sheetViews>
  <sheetFormatPr defaultRowHeight="15" x14ac:dyDescent="0.25"/>
  <cols>
    <col min="1" max="1" width="9.42578125" customWidth="1"/>
    <col min="2" max="2" width="44.7109375" customWidth="1"/>
    <col min="3" max="3" width="10.140625" bestFit="1" customWidth="1"/>
    <col min="4" max="14" width="11.140625" bestFit="1" customWidth="1"/>
  </cols>
  <sheetData>
    <row r="2" spans="2:14" ht="18.75" x14ac:dyDescent="0.25">
      <c r="B2" s="14" t="s">
        <v>52</v>
      </c>
    </row>
    <row r="3" spans="2:14" ht="15.75" x14ac:dyDescent="0.25">
      <c r="B3" s="38" t="s">
        <v>53</v>
      </c>
    </row>
    <row r="4" spans="2:14" ht="15.75" x14ac:dyDescent="0.25">
      <c r="B4" s="38" t="s">
        <v>54</v>
      </c>
    </row>
    <row r="5" spans="2:14" ht="25.5" x14ac:dyDescent="0.25">
      <c r="B5" s="6" t="s">
        <v>8</v>
      </c>
      <c r="C5" s="6">
        <v>2023</v>
      </c>
      <c r="D5" s="6">
        <v>2024</v>
      </c>
      <c r="E5" s="6">
        <v>2025</v>
      </c>
      <c r="F5" s="6">
        <v>2026</v>
      </c>
      <c r="G5" s="6">
        <v>2027</v>
      </c>
      <c r="H5" s="6">
        <v>2028</v>
      </c>
      <c r="I5" s="6">
        <v>2029</v>
      </c>
      <c r="J5" s="6">
        <v>2030</v>
      </c>
      <c r="K5" s="6">
        <v>2031</v>
      </c>
      <c r="L5" s="6">
        <v>2032</v>
      </c>
      <c r="M5" s="6">
        <v>2033</v>
      </c>
      <c r="N5" s="6">
        <v>2034</v>
      </c>
    </row>
    <row r="6" spans="2:14" x14ac:dyDescent="0.25">
      <c r="B6" s="7" t="s">
        <v>26</v>
      </c>
      <c r="C6" s="37">
        <f>ROUND('[1]Ressalvas  - Tabela 1'!C4/1000000,2)</f>
        <v>96.15</v>
      </c>
      <c r="D6" s="37">
        <f>ROUND('[1]Ressalvas  - Tabela 1'!D4/1000000,2)</f>
        <v>220.43</v>
      </c>
      <c r="E6" s="37">
        <f>ROUND('[1]Ressalvas  - Tabela 1'!E4/1000000,2)</f>
        <v>240.67</v>
      </c>
      <c r="F6" s="37">
        <f>ROUND('[1]Ressalvas  - Tabela 1'!F4/1000000,2)</f>
        <v>254.07</v>
      </c>
      <c r="G6" s="37">
        <f>ROUND('[1]Ressalvas  - Tabela 1'!G4/1000000,2)</f>
        <v>268.22000000000003</v>
      </c>
      <c r="H6" s="37">
        <f>ROUND('[1]Ressalvas  - Tabela 1'!H4/1000000,2)</f>
        <v>283.16000000000003</v>
      </c>
      <c r="I6" s="37">
        <f>ROUND('[1]Ressalvas  - Tabela 1'!I4/1000000,2)</f>
        <v>298.94</v>
      </c>
      <c r="J6" s="37">
        <f>ROUND('[1]Ressalvas  - Tabela 1'!J4/1000000,2)</f>
        <v>315.58999999999997</v>
      </c>
      <c r="K6" s="37">
        <f>ROUND('[1]Ressalvas  - Tabela 1'!K4/1000000,2)</f>
        <v>333.16</v>
      </c>
      <c r="L6" s="37">
        <f>ROUND('[1]Ressalvas  - Tabela 1'!L4/1000000,2)</f>
        <v>351.72</v>
      </c>
      <c r="M6" s="37">
        <f>ROUND('[1]Ressalvas  - Tabela 1'!M4/1000000,2)</f>
        <v>371.31</v>
      </c>
      <c r="N6" s="37">
        <f>ROUND('[1]Ressalvas  - Tabela 1'!N4/1000000,2)</f>
        <v>391.99</v>
      </c>
    </row>
    <row r="7" spans="2:14" x14ac:dyDescent="0.25">
      <c r="B7" s="7" t="s">
        <v>13</v>
      </c>
      <c r="C7" s="37">
        <f>ROUND('[1]Ressalvas  - Tabela 1'!C5/1000000,2)</f>
        <v>14.42</v>
      </c>
      <c r="D7" s="37">
        <f>ROUND('[1]Ressalvas  - Tabela 1'!D5/1000000,2)</f>
        <v>29.31</v>
      </c>
      <c r="E7" s="37">
        <f>ROUND('[1]Ressalvas  - Tabela 1'!E5/1000000,2)</f>
        <v>30.94</v>
      </c>
      <c r="F7" s="37">
        <f>ROUND('[1]Ressalvas  - Tabela 1'!F5/1000000,2)</f>
        <v>32.659999999999997</v>
      </c>
      <c r="G7" s="37">
        <f>ROUND('[1]Ressalvas  - Tabela 1'!G5/1000000,2)</f>
        <v>34.479999999999997</v>
      </c>
      <c r="H7" s="37">
        <f>ROUND('[1]Ressalvas  - Tabela 1'!H5/1000000,2)</f>
        <v>36.4</v>
      </c>
      <c r="I7" s="37">
        <f>ROUND('[1]Ressalvas  - Tabela 1'!I5/1000000,2)</f>
        <v>38.43</v>
      </c>
      <c r="J7" s="37">
        <f>ROUND('[1]Ressalvas  - Tabela 1'!J5/1000000,2)</f>
        <v>40.57</v>
      </c>
      <c r="K7" s="37">
        <f>ROUND('[1]Ressalvas  - Tabela 1'!K5/1000000,2)</f>
        <v>42.83</v>
      </c>
      <c r="L7" s="37">
        <f>ROUND('[1]Ressalvas  - Tabela 1'!L5/1000000,2)</f>
        <v>45.21</v>
      </c>
      <c r="M7" s="37">
        <f>ROUND('[1]Ressalvas  - Tabela 1'!M5/1000000,2)</f>
        <v>47.73</v>
      </c>
      <c r="N7" s="37">
        <f>ROUND('[1]Ressalvas  - Tabela 1'!N5/1000000,2)</f>
        <v>50.39</v>
      </c>
    </row>
    <row r="8" spans="2:14" x14ac:dyDescent="0.25">
      <c r="B8" s="7" t="s">
        <v>14</v>
      </c>
      <c r="C8" s="37">
        <f>ROUND('[1]Ressalvas  - Tabela 1'!C6/1000000,2)</f>
        <v>48.1</v>
      </c>
      <c r="D8" s="37">
        <f>ROUND('[1]Ressalvas  - Tabela 1'!D6/1000000,2)</f>
        <v>87.04</v>
      </c>
      <c r="E8" s="37">
        <f>ROUND('[1]Ressalvas  - Tabela 1'!E6/1000000,2)</f>
        <v>98.47</v>
      </c>
      <c r="F8" s="37">
        <f>ROUND('[1]Ressalvas  - Tabela 1'!F6/1000000,2)</f>
        <v>103.96</v>
      </c>
      <c r="G8" s="37">
        <f>ROUND('[1]Ressalvas  - Tabela 1'!G6/1000000,2)</f>
        <v>109.75</v>
      </c>
      <c r="H8" s="37">
        <f>ROUND('[1]Ressalvas  - Tabela 1'!H6/1000000,2)</f>
        <v>115.86</v>
      </c>
      <c r="I8" s="37">
        <f>ROUND('[1]Ressalvas  - Tabela 1'!I6/1000000,2)</f>
        <v>122.31</v>
      </c>
      <c r="J8" s="37">
        <f>ROUND('[1]Ressalvas  - Tabela 1'!J6/1000000,2)</f>
        <v>129.13</v>
      </c>
      <c r="K8" s="37">
        <f>ROUND('[1]Ressalvas  - Tabela 1'!K6/1000000,2)</f>
        <v>136.32</v>
      </c>
      <c r="L8" s="37">
        <f>ROUND('[1]Ressalvas  - Tabela 1'!L6/1000000,2)</f>
        <v>143.91</v>
      </c>
      <c r="M8" s="37">
        <f>ROUND('[1]Ressalvas  - Tabela 1'!M6/1000000,2)</f>
        <v>151.93</v>
      </c>
      <c r="N8" s="37">
        <f>ROUND('[1]Ressalvas  - Tabela 1'!N6/1000000,2)</f>
        <v>160.38999999999999</v>
      </c>
    </row>
    <row r="9" spans="2:14" x14ac:dyDescent="0.25">
      <c r="B9" s="7" t="s">
        <v>15</v>
      </c>
      <c r="C9" s="37">
        <f>ROUND('[1]Ressalvas  - Tabela 1'!C7/1000000,2)</f>
        <v>0</v>
      </c>
      <c r="D9" s="37">
        <f>ROUND('[1]Ressalvas  - Tabela 1'!D7/1000000,2)</f>
        <v>0</v>
      </c>
      <c r="E9" s="37">
        <f>ROUND('[1]Ressalvas  - Tabela 1'!E7/1000000,2)</f>
        <v>0</v>
      </c>
      <c r="F9" s="37">
        <f>ROUND('[1]Ressalvas  - Tabela 1'!F7/1000000,2)</f>
        <v>0</v>
      </c>
      <c r="G9" s="37">
        <f>ROUND('[1]Ressalvas  - Tabela 1'!G7/1000000,2)</f>
        <v>0</v>
      </c>
      <c r="H9" s="37">
        <f>ROUND('[1]Ressalvas  - Tabela 1'!H7/1000000,2)</f>
        <v>0</v>
      </c>
      <c r="I9" s="37">
        <f>ROUND('[1]Ressalvas  - Tabela 1'!I7/1000000,2)</f>
        <v>0</v>
      </c>
      <c r="J9" s="37">
        <f>ROUND('[1]Ressalvas  - Tabela 1'!J7/1000000,2)</f>
        <v>0</v>
      </c>
      <c r="K9" s="37">
        <f>ROUND('[1]Ressalvas  - Tabela 1'!K7/1000000,2)</f>
        <v>0</v>
      </c>
      <c r="L9" s="37">
        <f>ROUND('[1]Ressalvas  - Tabela 1'!L7/1000000,2)</f>
        <v>0</v>
      </c>
      <c r="M9" s="37">
        <f>ROUND('[1]Ressalvas  - Tabela 1'!M7/1000000,2)</f>
        <v>0</v>
      </c>
      <c r="N9" s="37">
        <f>ROUND('[1]Ressalvas  - Tabela 1'!N7/1000000,2)</f>
        <v>0</v>
      </c>
    </row>
    <row r="10" spans="2:14" x14ac:dyDescent="0.25">
      <c r="B10" s="8" t="s">
        <v>16</v>
      </c>
      <c r="C10" s="37">
        <f>ROUND('[1]Ressalvas  - Tabela 1'!C8/1000000,2)</f>
        <v>0</v>
      </c>
      <c r="D10" s="37">
        <f>ROUND('[1]Ressalvas  - Tabela 1'!D8/1000000,2)</f>
        <v>0</v>
      </c>
      <c r="E10" s="37">
        <f>ROUND('[1]Ressalvas  - Tabela 1'!E8/1000000,2)</f>
        <v>0</v>
      </c>
      <c r="F10" s="37">
        <f>ROUND('[1]Ressalvas  - Tabela 1'!F8/1000000,2)</f>
        <v>0</v>
      </c>
      <c r="G10" s="37">
        <f>ROUND('[1]Ressalvas  - Tabela 1'!G8/1000000,2)</f>
        <v>0</v>
      </c>
      <c r="H10" s="37">
        <f>ROUND('[1]Ressalvas  - Tabela 1'!H8/1000000,2)</f>
        <v>0</v>
      </c>
      <c r="I10" s="37">
        <f>ROUND('[1]Ressalvas  - Tabela 1'!I8/1000000,2)</f>
        <v>0</v>
      </c>
      <c r="J10" s="37">
        <f>ROUND('[1]Ressalvas  - Tabela 1'!J8/1000000,2)</f>
        <v>0</v>
      </c>
      <c r="K10" s="37">
        <f>ROUND('[1]Ressalvas  - Tabela 1'!K8/1000000,2)</f>
        <v>0</v>
      </c>
      <c r="L10" s="37">
        <f>ROUND('[1]Ressalvas  - Tabela 1'!L8/1000000,2)</f>
        <v>0</v>
      </c>
      <c r="M10" s="37">
        <f>ROUND('[1]Ressalvas  - Tabela 1'!M8/1000000,2)</f>
        <v>0</v>
      </c>
      <c r="N10" s="37">
        <f>ROUND('[1]Ressalvas  - Tabela 1'!N8/1000000,2)</f>
        <v>0</v>
      </c>
    </row>
    <row r="11" spans="2:14" x14ac:dyDescent="0.25">
      <c r="B11" s="9" t="s">
        <v>17</v>
      </c>
    </row>
    <row r="12" spans="2:14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2:14" x14ac:dyDescent="0.2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2:14" x14ac:dyDescent="0.25">
      <c r="B14" t="s">
        <v>20</v>
      </c>
    </row>
    <row r="15" spans="2:14" x14ac:dyDescent="0.25">
      <c r="B15" t="s">
        <v>27</v>
      </c>
    </row>
    <row r="16" spans="2:14" x14ac:dyDescent="0.25">
      <c r="B16" t="s">
        <v>45</v>
      </c>
    </row>
    <row r="17" spans="2:2" x14ac:dyDescent="0.25">
      <c r="B17" t="s">
        <v>28</v>
      </c>
    </row>
    <row r="18" spans="2:2" x14ac:dyDescent="0.25">
      <c r="B18" s="13" t="s">
        <v>46</v>
      </c>
    </row>
  </sheetData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B1:R31"/>
  <sheetViews>
    <sheetView showGridLines="0" tabSelected="1" workbookViewId="0">
      <selection activeCell="B10" sqref="B10"/>
    </sheetView>
  </sheetViews>
  <sheetFormatPr defaultRowHeight="15" x14ac:dyDescent="0.25"/>
  <cols>
    <col min="2" max="2" width="21.85546875" style="1" customWidth="1"/>
    <col min="3" max="3" width="23.5703125" customWidth="1"/>
    <col min="4" max="5" width="11.85546875" bestFit="1" customWidth="1"/>
    <col min="6" max="14" width="11.140625" bestFit="1" customWidth="1"/>
    <col min="15" max="15" width="11.140625" customWidth="1"/>
    <col min="16" max="16" width="11.140625" bestFit="1" customWidth="1"/>
  </cols>
  <sheetData>
    <row r="1" spans="2:18" x14ac:dyDescent="0.25">
      <c r="B1"/>
    </row>
    <row r="2" spans="2:18" ht="18.75" x14ac:dyDescent="0.25">
      <c r="B2" s="14" t="s">
        <v>55</v>
      </c>
    </row>
    <row r="3" spans="2:18" ht="15.75" x14ac:dyDescent="0.25">
      <c r="B3" s="38" t="s">
        <v>56</v>
      </c>
    </row>
    <row r="4" spans="2:18" ht="15.75" x14ac:dyDescent="0.25">
      <c r="B4" s="39"/>
    </row>
    <row r="5" spans="2:18" ht="15.75" x14ac:dyDescent="0.25">
      <c r="B5" s="38" t="s">
        <v>53</v>
      </c>
      <c r="R5" s="10">
        <v>1</v>
      </c>
    </row>
    <row r="6" spans="2:18" ht="38.25" x14ac:dyDescent="0.25">
      <c r="B6" s="6" t="s">
        <v>9</v>
      </c>
      <c r="C6" s="6" t="s">
        <v>10</v>
      </c>
      <c r="D6" s="6">
        <v>2022</v>
      </c>
      <c r="E6" s="6">
        <v>2023</v>
      </c>
      <c r="F6" s="6">
        <v>2024</v>
      </c>
      <c r="G6" s="6">
        <v>2025</v>
      </c>
      <c r="H6" s="6">
        <v>2026</v>
      </c>
      <c r="I6" s="6">
        <v>2027</v>
      </c>
      <c r="J6" s="6">
        <v>2028</v>
      </c>
      <c r="K6" s="6">
        <v>2029</v>
      </c>
      <c r="L6" s="6">
        <v>2030</v>
      </c>
      <c r="M6" s="6">
        <v>2031</v>
      </c>
      <c r="N6" s="6">
        <v>2032</v>
      </c>
      <c r="O6" s="6">
        <v>2033</v>
      </c>
      <c r="P6" s="6">
        <v>2034</v>
      </c>
    </row>
    <row r="7" spans="2:18" x14ac:dyDescent="0.25">
      <c r="B7" s="4" t="s">
        <v>0</v>
      </c>
      <c r="C7" s="3" t="s">
        <v>11</v>
      </c>
      <c r="D7" s="37">
        <f>ROUND('[1]Ressalvas - Tabela 2'!D4/1000000,2)</f>
        <v>29.43</v>
      </c>
      <c r="E7" s="37">
        <f>ROUND('[1]Ressalvas - Tabela 2'!E4/1000000,2)</f>
        <v>80.39</v>
      </c>
      <c r="F7" s="37">
        <f>ROUND('[1]Ressalvas - Tabela 2'!F4/1000000,2)</f>
        <v>145.72999999999999</v>
      </c>
      <c r="G7" s="37">
        <f>ROUND('[1]Ressalvas - Tabela 2'!G4/1000000,2)</f>
        <v>155.88999999999999</v>
      </c>
      <c r="H7" s="37">
        <f>ROUND('[1]Ressalvas - Tabela 2'!H4/1000000,2)</f>
        <v>164.57</v>
      </c>
      <c r="I7" s="37">
        <f>ROUND('[1]Ressalvas - Tabela 2'!I4/1000000,2)</f>
        <v>173.74</v>
      </c>
      <c r="J7" s="37">
        <f>ROUND('[1]Ressalvas - Tabela 2'!J4/1000000,2)</f>
        <v>183.42</v>
      </c>
      <c r="K7" s="37">
        <f>ROUND('[1]Ressalvas - Tabela 2'!K4/1000000,2)</f>
        <v>193.63</v>
      </c>
      <c r="L7" s="37">
        <f>ROUND('[1]Ressalvas - Tabela 2'!L4/1000000,2)</f>
        <v>204.42</v>
      </c>
      <c r="M7" s="37">
        <f>ROUND('[1]Ressalvas - Tabela 2'!M4/1000000,2)</f>
        <v>215.8</v>
      </c>
      <c r="N7" s="37">
        <f>ROUND('[1]Ressalvas - Tabela 2'!N4/1000000,2)</f>
        <v>227.83</v>
      </c>
      <c r="O7" s="37">
        <f>ROUND('[1]Ressalvas - Tabela 2'!O4/1000000,2)</f>
        <v>240.51</v>
      </c>
      <c r="P7" s="37">
        <f>ROUND('[1]Ressalvas - Tabela 2'!P4/1000000,2)</f>
        <v>253.91</v>
      </c>
    </row>
    <row r="8" spans="2:18" x14ac:dyDescent="0.25">
      <c r="B8" s="4" t="s">
        <v>1</v>
      </c>
      <c r="C8" s="3" t="s">
        <v>11</v>
      </c>
      <c r="D8" s="37">
        <f>ROUND('[1]Ressalvas - Tabela 2'!D5/1000000,2)</f>
        <v>0</v>
      </c>
      <c r="E8" s="37">
        <f>ROUND('[1]Ressalvas - Tabela 2'!E5/1000000,2)</f>
        <v>1.67</v>
      </c>
      <c r="F8" s="37">
        <f>ROUND('[1]Ressalvas - Tabela 2'!F5/1000000,2)</f>
        <v>45</v>
      </c>
      <c r="G8" s="37">
        <f>ROUND('[1]Ressalvas - Tabela 2'!G5/1000000,2)</f>
        <v>53.21</v>
      </c>
      <c r="H8" s="37">
        <f>ROUND('[1]Ressalvas - Tabela 2'!H5/1000000,2)</f>
        <v>56.18</v>
      </c>
      <c r="I8" s="37">
        <f>ROUND('[1]Ressalvas - Tabela 2'!I5/1000000,2)</f>
        <v>59.31</v>
      </c>
      <c r="J8" s="37">
        <f>ROUND('[1]Ressalvas - Tabela 2'!J5/1000000,2)</f>
        <v>62.61</v>
      </c>
      <c r="K8" s="37">
        <f>ROUND('[1]Ressalvas - Tabela 2'!K5/1000000,2)</f>
        <v>66.099999999999994</v>
      </c>
      <c r="L8" s="37">
        <f>ROUND('[1]Ressalvas - Tabela 2'!L5/1000000,2)</f>
        <v>69.78</v>
      </c>
      <c r="M8" s="37">
        <f>ROUND('[1]Ressalvas - Tabela 2'!M5/1000000,2)</f>
        <v>73.66</v>
      </c>
      <c r="N8" s="37">
        <f>ROUND('[1]Ressalvas - Tabela 2'!N5/1000000,2)</f>
        <v>77.77</v>
      </c>
      <c r="O8" s="37">
        <f>ROUND('[1]Ressalvas - Tabela 2'!O5/1000000,2)</f>
        <v>82.1</v>
      </c>
      <c r="P8" s="37">
        <f>ROUND('[1]Ressalvas - Tabela 2'!P5/1000000,2)</f>
        <v>86.67</v>
      </c>
      <c r="Q8" s="2"/>
    </row>
    <row r="9" spans="2:18" x14ac:dyDescent="0.25">
      <c r="B9" s="4" t="s">
        <v>25</v>
      </c>
      <c r="C9" s="3" t="s">
        <v>11</v>
      </c>
      <c r="D9" s="37">
        <f>ROUND('[1]Ressalvas - Tabela 2'!D6/1000000,2)</f>
        <v>0</v>
      </c>
      <c r="E9" s="37">
        <f>ROUND('[1]Ressalvas - Tabela 2'!E6/1000000,2)</f>
        <v>1.76</v>
      </c>
      <c r="F9" s="37">
        <f>ROUND('[1]Ressalvas - Tabela 2'!F6/1000000,2)</f>
        <v>20</v>
      </c>
      <c r="G9" s="37">
        <f>ROUND('[1]Ressalvas - Tabela 2'!G6/1000000,2)</f>
        <v>21.33</v>
      </c>
      <c r="H9" s="37">
        <f>ROUND('[1]Ressalvas - Tabela 2'!H6/1000000,2)</f>
        <v>22.52</v>
      </c>
      <c r="I9" s="37">
        <f>ROUND('[1]Ressalvas - Tabela 2'!I6/1000000,2)</f>
        <v>23.77</v>
      </c>
      <c r="J9" s="37">
        <f>ROUND('[1]Ressalvas - Tabela 2'!J6/1000000,2)</f>
        <v>25.09</v>
      </c>
      <c r="K9" s="37">
        <f>ROUND('[1]Ressalvas - Tabela 2'!K6/1000000,2)</f>
        <v>26.49</v>
      </c>
      <c r="L9" s="37">
        <f>ROUND('[1]Ressalvas - Tabela 2'!L6/1000000,2)</f>
        <v>27.97</v>
      </c>
      <c r="M9" s="37">
        <f>ROUND('[1]Ressalvas - Tabela 2'!M6/1000000,2)</f>
        <v>29.53</v>
      </c>
      <c r="N9" s="37">
        <f>ROUND('[1]Ressalvas - Tabela 2'!N6/1000000,2)</f>
        <v>31.17</v>
      </c>
      <c r="O9" s="37">
        <f>ROUND('[1]Ressalvas - Tabela 2'!O6/1000000,2)</f>
        <v>32.909999999999997</v>
      </c>
      <c r="P9" s="37">
        <f>ROUND('[1]Ressalvas - Tabela 2'!P6/1000000,2)</f>
        <v>34.74</v>
      </c>
    </row>
    <row r="10" spans="2:18" x14ac:dyDescent="0.25">
      <c r="B10" s="4" t="s">
        <v>6</v>
      </c>
      <c r="C10" s="3" t="s">
        <v>11</v>
      </c>
      <c r="D10" s="37">
        <f>ROUND('[1]Ressalvas - Tabela 2'!D7/1000000,2)</f>
        <v>15.16</v>
      </c>
      <c r="E10" s="37">
        <f>ROUND('[1]Ressalvas - Tabela 2'!E7/1000000,2)</f>
        <v>35.369999999999997</v>
      </c>
      <c r="F10" s="37">
        <f>ROUND('[1]Ressalvas - Tabela 2'!F7/1000000,2)</f>
        <v>46.5</v>
      </c>
      <c r="G10" s="37">
        <f>ROUND('[1]Ressalvas - Tabela 2'!G7/1000000,2)</f>
        <v>49.67</v>
      </c>
      <c r="H10" s="37">
        <f>ROUND('[1]Ressalvas - Tabela 2'!H7/1000000,2)</f>
        <v>52.44</v>
      </c>
      <c r="I10" s="37">
        <f>ROUND('[1]Ressalvas - Tabela 2'!I7/1000000,2)</f>
        <v>55.36</v>
      </c>
      <c r="J10" s="37">
        <f>ROUND('[1]Ressalvas - Tabela 2'!J7/1000000,2)</f>
        <v>58.44</v>
      </c>
      <c r="K10" s="37">
        <f>ROUND('[1]Ressalvas - Tabela 2'!K7/1000000,2)</f>
        <v>61.7</v>
      </c>
      <c r="L10" s="37">
        <f>ROUND('[1]Ressalvas - Tabela 2'!L7/1000000,2)</f>
        <v>65.14</v>
      </c>
      <c r="M10" s="37">
        <f>ROUND('[1]Ressalvas - Tabela 2'!M7/1000000,2)</f>
        <v>68.760000000000005</v>
      </c>
      <c r="N10" s="37">
        <f>ROUND('[1]Ressalvas - Tabela 2'!N7/1000000,2)</f>
        <v>72.59</v>
      </c>
      <c r="O10" s="37">
        <f>ROUND('[1]Ressalvas - Tabela 2'!O7/1000000,2)</f>
        <v>76.64</v>
      </c>
      <c r="P10" s="37">
        <f>ROUND('[1]Ressalvas - Tabela 2'!P7/1000000,2)</f>
        <v>80.91</v>
      </c>
      <c r="Q10" s="2"/>
    </row>
    <row r="11" spans="2:18" x14ac:dyDescent="0.25">
      <c r="B11" s="4" t="s">
        <v>7</v>
      </c>
      <c r="C11" s="3" t="s">
        <v>11</v>
      </c>
      <c r="D11" s="37">
        <f>ROUND('[1]Ressalvas - Tabela 2'!D8/1000000,2)</f>
        <v>0.1</v>
      </c>
      <c r="E11" s="37">
        <f>ROUND('[1]Ressalvas - Tabela 2'!E8/1000000,2)</f>
        <v>0.22</v>
      </c>
      <c r="F11" s="37">
        <f>ROUND('[1]Ressalvas - Tabela 2'!F8/1000000,2)</f>
        <v>18</v>
      </c>
      <c r="G11" s="37">
        <f>ROUND('[1]Ressalvas - Tabela 2'!G8/1000000,2)</f>
        <v>25</v>
      </c>
      <c r="H11" s="37">
        <f>ROUND('[1]Ressalvas - Tabela 2'!H8/1000000,2)</f>
        <v>26.39</v>
      </c>
      <c r="I11" s="37">
        <f>ROUND('[1]Ressalvas - Tabela 2'!I8/1000000,2)</f>
        <v>27.86</v>
      </c>
      <c r="J11" s="37">
        <f>ROUND('[1]Ressalvas - Tabela 2'!J8/1000000,2)</f>
        <v>29.41</v>
      </c>
      <c r="K11" s="37">
        <f>ROUND('[1]Ressalvas - Tabela 2'!K8/1000000,2)</f>
        <v>31.05</v>
      </c>
      <c r="L11" s="37">
        <f>ROUND('[1]Ressalvas - Tabela 2'!L8/1000000,2)</f>
        <v>32.78</v>
      </c>
      <c r="M11" s="37">
        <f>ROUND('[1]Ressalvas - Tabela 2'!M8/1000000,2)</f>
        <v>34.61</v>
      </c>
      <c r="N11" s="37">
        <f>ROUND('[1]Ressalvas - Tabela 2'!N8/1000000,2)</f>
        <v>36.54</v>
      </c>
      <c r="O11" s="37">
        <f>ROUND('[1]Ressalvas - Tabela 2'!O8/1000000,2)</f>
        <v>38.57</v>
      </c>
      <c r="P11" s="37">
        <f>ROUND('[1]Ressalvas - Tabela 2'!P8/1000000,2)</f>
        <v>40.72</v>
      </c>
      <c r="Q11" s="2"/>
    </row>
    <row r="12" spans="2:18" x14ac:dyDescent="0.25">
      <c r="B12" s="4" t="s">
        <v>2</v>
      </c>
      <c r="C12" s="3" t="s">
        <v>11</v>
      </c>
      <c r="D12" s="37">
        <f>ROUND('[1]Ressalvas - Tabela 2'!D9/1000000,2)</f>
        <v>0</v>
      </c>
      <c r="E12" s="37">
        <f>ROUND('[1]Ressalvas - Tabela 2'!E9/1000000,2)</f>
        <v>2.2400000000000002</v>
      </c>
      <c r="F12" s="37">
        <f>ROUND('[1]Ressalvas - Tabela 2'!F9/1000000,2)</f>
        <v>6.54</v>
      </c>
      <c r="G12" s="37">
        <f>ROUND('[1]Ressalvas - Tabela 2'!G9/1000000,2)</f>
        <v>6.91</v>
      </c>
      <c r="H12" s="37">
        <f>ROUND('[1]Ressalvas - Tabela 2'!H9/1000000,2)</f>
        <v>7.29</v>
      </c>
      <c r="I12" s="37">
        <f>ROUND('[1]Ressalvas - Tabela 2'!I9/1000000,2)</f>
        <v>7.7</v>
      </c>
      <c r="J12" s="37">
        <f>ROUND('[1]Ressalvas - Tabela 2'!J9/1000000,2)</f>
        <v>8.1300000000000008</v>
      </c>
      <c r="K12" s="37">
        <f>ROUND('[1]Ressalvas - Tabela 2'!K9/1000000,2)</f>
        <v>8.58</v>
      </c>
      <c r="L12" s="37">
        <f>ROUND('[1]Ressalvas - Tabela 2'!L9/1000000,2)</f>
        <v>9.06</v>
      </c>
      <c r="M12" s="37">
        <f>ROUND('[1]Ressalvas - Tabela 2'!M9/1000000,2)</f>
        <v>9.56</v>
      </c>
      <c r="N12" s="37">
        <f>ROUND('[1]Ressalvas - Tabela 2'!N9/1000000,2)</f>
        <v>10.1</v>
      </c>
      <c r="O12" s="37">
        <f>ROUND('[1]Ressalvas - Tabela 2'!O9/1000000,2)</f>
        <v>10.66</v>
      </c>
      <c r="P12" s="37">
        <f>ROUND('[1]Ressalvas - Tabela 2'!P9/1000000,2)</f>
        <v>11.25</v>
      </c>
      <c r="Q12" s="2"/>
    </row>
    <row r="13" spans="2:18" x14ac:dyDescent="0.25">
      <c r="B13" s="4" t="s">
        <v>3</v>
      </c>
      <c r="C13" s="3" t="s">
        <v>11</v>
      </c>
      <c r="D13" s="37">
        <f>ROUND('[1]Ressalvas - Tabela 2'!D10/1000000,2)</f>
        <v>20.07</v>
      </c>
      <c r="E13" s="37">
        <f>ROUND('[1]Ressalvas - Tabela 2'!E10/1000000,2)</f>
        <v>37.020000000000003</v>
      </c>
      <c r="F13" s="37">
        <f>ROUND('[1]Ressalvas - Tabela 2'!F10/1000000,2)</f>
        <v>52</v>
      </c>
      <c r="G13" s="37">
        <f>ROUND('[1]Ressalvas - Tabela 2'!G10/1000000,2)</f>
        <v>54.9</v>
      </c>
      <c r="H13" s="37">
        <f>ROUND('[1]Ressalvas - Tabela 2'!H10/1000000,2)</f>
        <v>57.95</v>
      </c>
      <c r="I13" s="37">
        <f>ROUND('[1]Ressalvas - Tabela 2'!I10/1000000,2)</f>
        <v>61.18</v>
      </c>
      <c r="J13" s="37">
        <f>ROUND('[1]Ressalvas - Tabela 2'!J10/1000000,2)</f>
        <v>64.59</v>
      </c>
      <c r="K13" s="37">
        <f>ROUND('[1]Ressalvas - Tabela 2'!K10/1000000,2)</f>
        <v>68.19</v>
      </c>
      <c r="L13" s="37">
        <f>ROUND('[1]Ressalvas - Tabela 2'!L10/1000000,2)</f>
        <v>71.989999999999995</v>
      </c>
      <c r="M13" s="37">
        <f>ROUND('[1]Ressalvas - Tabela 2'!M10/1000000,2)</f>
        <v>76</v>
      </c>
      <c r="N13" s="37">
        <f>ROUND('[1]Ressalvas - Tabela 2'!N10/1000000,2)</f>
        <v>80.23</v>
      </c>
      <c r="O13" s="37">
        <f>ROUND('[1]Ressalvas - Tabela 2'!O10/1000000,2)</f>
        <v>84.7</v>
      </c>
      <c r="P13" s="37">
        <f>ROUND('[1]Ressalvas - Tabela 2'!P10/1000000,2)</f>
        <v>89.41</v>
      </c>
      <c r="Q13" s="2"/>
    </row>
    <row r="14" spans="2:18" x14ac:dyDescent="0.25">
      <c r="B14" s="4" t="s">
        <v>4</v>
      </c>
      <c r="C14" s="3" t="s">
        <v>11</v>
      </c>
      <c r="D14" s="37">
        <f>ROUND('[1]Ressalvas - Tabela 2'!D11/1000000,2)</f>
        <v>0</v>
      </c>
      <c r="E14" s="37">
        <f>ROUND('[1]Ressalvas - Tabela 2'!E11/1000000,2)</f>
        <v>0</v>
      </c>
      <c r="F14" s="37">
        <f>ROUND('[1]Ressalvas - Tabela 2'!F11/1000000,2)</f>
        <v>3</v>
      </c>
      <c r="G14" s="37">
        <f>ROUND('[1]Ressalvas - Tabela 2'!G11/1000000,2)</f>
        <v>3.17</v>
      </c>
      <c r="H14" s="37">
        <f>ROUND('[1]Ressalvas - Tabela 2'!H11/1000000,2)</f>
        <v>3.34</v>
      </c>
      <c r="I14" s="37">
        <f>ROUND('[1]Ressalvas - Tabela 2'!I11/1000000,2)</f>
        <v>3.53</v>
      </c>
      <c r="J14" s="37">
        <f>ROUND('[1]Ressalvas - Tabela 2'!J11/1000000,2)</f>
        <v>3.73</v>
      </c>
      <c r="K14" s="37">
        <f>ROUND('[1]Ressalvas - Tabela 2'!K11/1000000,2)</f>
        <v>3.93</v>
      </c>
      <c r="L14" s="37">
        <f>ROUND('[1]Ressalvas - Tabela 2'!L11/1000000,2)</f>
        <v>4.1500000000000004</v>
      </c>
      <c r="M14" s="37">
        <f>ROUND('[1]Ressalvas - Tabela 2'!M11/1000000,2)</f>
        <v>4.38</v>
      </c>
      <c r="N14" s="37">
        <f>ROUND('[1]Ressalvas - Tabela 2'!N11/1000000,2)</f>
        <v>4.63</v>
      </c>
      <c r="O14" s="37">
        <f>ROUND('[1]Ressalvas - Tabela 2'!O11/1000000,2)</f>
        <v>4.8899999999999997</v>
      </c>
      <c r="P14" s="37">
        <f>ROUND('[1]Ressalvas - Tabela 2'!P11/1000000,2)</f>
        <v>5.16</v>
      </c>
      <c r="Q14" s="2"/>
    </row>
    <row r="15" spans="2:18" x14ac:dyDescent="0.25">
      <c r="G15" s="33"/>
      <c r="H15" s="33"/>
      <c r="I15" s="33"/>
      <c r="J15" s="33"/>
      <c r="K15" s="33"/>
      <c r="L15" s="33"/>
      <c r="M15" s="33"/>
    </row>
    <row r="17" spans="2:2" x14ac:dyDescent="0.25">
      <c r="B17" s="12" t="s">
        <v>49</v>
      </c>
    </row>
    <row r="18" spans="2:2" x14ac:dyDescent="0.25">
      <c r="B18" s="13" t="s">
        <v>47</v>
      </c>
    </row>
    <row r="19" spans="2:2" x14ac:dyDescent="0.25">
      <c r="B19" s="13" t="s">
        <v>48</v>
      </c>
    </row>
    <row r="20" spans="2:2" x14ac:dyDescent="0.25">
      <c r="B20" s="13" t="s">
        <v>51</v>
      </c>
    </row>
    <row r="21" spans="2:2" x14ac:dyDescent="0.25">
      <c r="B21" s="13" t="s">
        <v>21</v>
      </c>
    </row>
    <row r="22" spans="2:2" x14ac:dyDescent="0.25">
      <c r="B22" s="13" t="s">
        <v>22</v>
      </c>
    </row>
    <row r="23" spans="2:2" x14ac:dyDescent="0.25">
      <c r="B23" s="13" t="s">
        <v>23</v>
      </c>
    </row>
    <row r="24" spans="2:2" x14ac:dyDescent="0.25">
      <c r="B24" s="13" t="s">
        <v>50</v>
      </c>
    </row>
    <row r="25" spans="2:2" x14ac:dyDescent="0.25">
      <c r="B25" s="13" t="s">
        <v>24</v>
      </c>
    </row>
    <row r="28" spans="2:2" x14ac:dyDescent="0.25">
      <c r="B28" s="12" t="s">
        <v>43</v>
      </c>
    </row>
    <row r="29" spans="2:2" x14ac:dyDescent="0.25">
      <c r="B29" s="13" t="s">
        <v>44</v>
      </c>
    </row>
    <row r="30" spans="2:2" x14ac:dyDescent="0.25">
      <c r="B30" s="13"/>
    </row>
    <row r="31" spans="2:2" x14ac:dyDescent="0.25">
      <c r="B31" s="13"/>
    </row>
  </sheetData>
  <pageMargins left="0" right="0" top="0.78740157480314965" bottom="0.78740157480314965" header="0.31496062992125984" footer="0.31496062992125984"/>
  <pageSetup paperSize="9" scale="75" fitToHeight="2" orientation="landscape" r:id="rId1"/>
  <rowBreaks count="1" manualBreakCount="1">
    <brk id="26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Cenário Base</vt:lpstr>
      <vt:lpstr>Ressalvas  - Tabela 1</vt:lpstr>
      <vt:lpstr>Ressalvas - Tabela 2</vt:lpstr>
      <vt:lpstr>'Ressalvas - Tabela 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Antoninho Rodrigues Goulart</dc:creator>
  <cp:lastModifiedBy>Valter Morato Barcelos</cp:lastModifiedBy>
  <cp:lastPrinted>2024-05-16T18:35:03Z</cp:lastPrinted>
  <dcterms:created xsi:type="dcterms:W3CDTF">2022-10-24T18:51:13Z</dcterms:created>
  <dcterms:modified xsi:type="dcterms:W3CDTF">2024-05-16T18:35:33Z</dcterms:modified>
</cp:coreProperties>
</file>