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Serviço público\PREVIDENCIA\2021\Simulador de Benefício Previdenciário\"/>
    </mc:Choice>
  </mc:AlternateContent>
  <xr:revisionPtr revIDLastSave="0" documentId="8_{18505EAE-6643-481A-A9C4-A3BB32889DDE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Gráf1" sheetId="4" state="hidden" r:id="rId1"/>
    <sheet name="CÁLCULO BENEFÍCIO" sheetId="19" r:id="rId2"/>
    <sheet name="Mulher 1" sheetId="18" state="hidden" r:id="rId3"/>
    <sheet name="Professores" sheetId="20" state="hidden" r:id="rId4"/>
    <sheet name="ÍNDICES" sheetId="2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1" i="19" l="1"/>
  <c r="H360" i="19"/>
  <c r="I218" i="19"/>
  <c r="H347" i="19" l="1"/>
  <c r="G360" i="19"/>
  <c r="E192" i="19"/>
  <c r="I192" i="19"/>
  <c r="E114" i="19"/>
  <c r="I114" i="19"/>
  <c r="E49" i="19"/>
  <c r="I49" i="19"/>
  <c r="B368" i="19"/>
  <c r="H334" i="19" l="1"/>
  <c r="H321" i="19"/>
  <c r="H308" i="19"/>
  <c r="H295" i="19"/>
  <c r="H282" i="19"/>
  <c r="H269" i="19"/>
  <c r="H256" i="19"/>
  <c r="H243" i="19"/>
  <c r="H230" i="19"/>
  <c r="H217" i="19"/>
  <c r="H204" i="19"/>
  <c r="H191" i="19"/>
  <c r="H178" i="19"/>
  <c r="H165" i="19"/>
  <c r="H152" i="19"/>
  <c r="H139" i="19"/>
  <c r="H126" i="19"/>
  <c r="H113" i="19"/>
  <c r="H100" i="19"/>
  <c r="H87" i="19"/>
  <c r="H74" i="19"/>
  <c r="H61" i="19"/>
  <c r="H48" i="19"/>
  <c r="H35" i="19"/>
  <c r="H22" i="19"/>
  <c r="H9" i="19"/>
  <c r="I368" i="19" l="1"/>
  <c r="I4" i="19"/>
  <c r="I5" i="19"/>
  <c r="I6" i="19"/>
  <c r="I7" i="19"/>
  <c r="I8" i="19"/>
  <c r="I10" i="19"/>
  <c r="I11" i="19"/>
  <c r="I12" i="19"/>
  <c r="I13" i="19"/>
  <c r="I14" i="19"/>
  <c r="I15" i="19"/>
  <c r="I16" i="19"/>
  <c r="I17" i="19"/>
  <c r="I18" i="19"/>
  <c r="I19" i="19"/>
  <c r="I20" i="19"/>
  <c r="I22" i="19"/>
  <c r="I21" i="19"/>
  <c r="I23" i="19"/>
  <c r="I24" i="19"/>
  <c r="I25" i="19"/>
  <c r="I26" i="19"/>
  <c r="I27" i="19"/>
  <c r="I28" i="19"/>
  <c r="I29" i="19"/>
  <c r="I30" i="19"/>
  <c r="I31" i="19"/>
  <c r="I32" i="19"/>
  <c r="I33" i="19"/>
  <c r="I35" i="19"/>
  <c r="I34" i="19"/>
  <c r="I36" i="19"/>
  <c r="I37" i="19"/>
  <c r="I38" i="19"/>
  <c r="I39" i="19"/>
  <c r="I40" i="19"/>
  <c r="I41" i="19"/>
  <c r="I42" i="19"/>
  <c r="I43" i="19"/>
  <c r="I44" i="19"/>
  <c r="I45" i="19"/>
  <c r="I46" i="19"/>
  <c r="I48" i="19"/>
  <c r="I47" i="19"/>
  <c r="I50" i="19"/>
  <c r="I51" i="19"/>
  <c r="I52" i="19"/>
  <c r="I53" i="19"/>
  <c r="I54" i="19"/>
  <c r="I55" i="19"/>
  <c r="I56" i="19"/>
  <c r="I57" i="19"/>
  <c r="I58" i="19"/>
  <c r="I59" i="19"/>
  <c r="I60" i="19"/>
  <c r="I62" i="19"/>
  <c r="I63" i="19"/>
  <c r="I64" i="19"/>
  <c r="I65" i="19"/>
  <c r="I66" i="19"/>
  <c r="I67" i="19"/>
  <c r="I68" i="19"/>
  <c r="I69" i="19"/>
  <c r="I70" i="19"/>
  <c r="I71" i="19"/>
  <c r="I72" i="19"/>
  <c r="I73" i="19"/>
  <c r="I75" i="19"/>
  <c r="I76" i="19"/>
  <c r="I77" i="19"/>
  <c r="I78" i="19"/>
  <c r="I79" i="19"/>
  <c r="I80" i="19"/>
  <c r="I81" i="19"/>
  <c r="I82" i="19"/>
  <c r="I83" i="19"/>
  <c r="I84" i="19"/>
  <c r="I85" i="19"/>
  <c r="I86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1" i="19"/>
  <c r="I102" i="19"/>
  <c r="I103" i="19"/>
  <c r="I104" i="19"/>
  <c r="I105" i="19"/>
  <c r="I106" i="19"/>
  <c r="I107" i="19"/>
  <c r="I108" i="19"/>
  <c r="I109" i="19"/>
  <c r="I110" i="19"/>
  <c r="I111" i="19"/>
  <c r="I112" i="19"/>
  <c r="I115" i="19"/>
  <c r="I116" i="19"/>
  <c r="I117" i="19"/>
  <c r="I118" i="19"/>
  <c r="I119" i="19"/>
  <c r="I120" i="19"/>
  <c r="I121" i="19"/>
  <c r="I122" i="19"/>
  <c r="I123" i="19"/>
  <c r="I124" i="19"/>
  <c r="I125" i="19"/>
  <c r="I127" i="19"/>
  <c r="I128" i="19"/>
  <c r="I129" i="19"/>
  <c r="I130" i="19"/>
  <c r="I131" i="19"/>
  <c r="I132" i="19"/>
  <c r="I133" i="19"/>
  <c r="I134" i="19"/>
  <c r="I135" i="19"/>
  <c r="I136" i="19"/>
  <c r="I137" i="19"/>
  <c r="I138" i="19"/>
  <c r="I140" i="19"/>
  <c r="I141" i="19"/>
  <c r="I142" i="19"/>
  <c r="I143" i="19"/>
  <c r="I144" i="19"/>
  <c r="I145" i="19"/>
  <c r="I146" i="19"/>
  <c r="I147" i="19"/>
  <c r="I148" i="19"/>
  <c r="I149" i="19"/>
  <c r="I150" i="19"/>
  <c r="I151" i="19"/>
  <c r="I153" i="19"/>
  <c r="I154" i="19"/>
  <c r="I155" i="19"/>
  <c r="I156" i="19"/>
  <c r="I157" i="19"/>
  <c r="I158" i="19"/>
  <c r="I159" i="19"/>
  <c r="I160" i="19"/>
  <c r="I161" i="19"/>
  <c r="I162" i="19"/>
  <c r="I163" i="19"/>
  <c r="I164" i="19"/>
  <c r="I166" i="19"/>
  <c r="I167" i="19"/>
  <c r="I168" i="19"/>
  <c r="I169" i="19"/>
  <c r="I170" i="19"/>
  <c r="I171" i="19"/>
  <c r="I172" i="19"/>
  <c r="I173" i="19"/>
  <c r="I174" i="19"/>
  <c r="I175" i="19"/>
  <c r="I176" i="19"/>
  <c r="I177" i="19"/>
  <c r="I179" i="19"/>
  <c r="I180" i="19"/>
  <c r="I181" i="19"/>
  <c r="I182" i="19"/>
  <c r="I183" i="19"/>
  <c r="I184" i="19"/>
  <c r="I185" i="19"/>
  <c r="I186" i="19"/>
  <c r="I187" i="19"/>
  <c r="I188" i="19"/>
  <c r="I189" i="19"/>
  <c r="I190" i="19"/>
  <c r="I193" i="19"/>
  <c r="I194" i="19"/>
  <c r="I195" i="19"/>
  <c r="I196" i="19"/>
  <c r="I197" i="19"/>
  <c r="I198" i="19"/>
  <c r="I199" i="19"/>
  <c r="I200" i="19"/>
  <c r="I201" i="19"/>
  <c r="I202" i="19"/>
  <c r="I203" i="19"/>
  <c r="I205" i="19"/>
  <c r="I206" i="19"/>
  <c r="I207" i="19"/>
  <c r="I208" i="19"/>
  <c r="I209" i="19"/>
  <c r="I3" i="19"/>
  <c r="I204" i="19"/>
  <c r="I191" i="19"/>
  <c r="I178" i="19"/>
  <c r="I165" i="19"/>
  <c r="I152" i="19"/>
  <c r="I139" i="19"/>
  <c r="I126" i="19"/>
  <c r="I113" i="19"/>
  <c r="I100" i="19"/>
  <c r="I87" i="19"/>
  <c r="I74" i="19"/>
  <c r="I61" i="19"/>
  <c r="I9" i="19"/>
  <c r="D354" i="19"/>
  <c r="E354" i="19" s="1"/>
  <c r="D355" i="19"/>
  <c r="E355" i="19" s="1"/>
  <c r="D356" i="19"/>
  <c r="D357" i="19"/>
  <c r="D358" i="19"/>
  <c r="I358" i="19" s="1"/>
  <c r="D359" i="19"/>
  <c r="D353" i="19"/>
  <c r="E153" i="19"/>
  <c r="E358" i="19" l="1"/>
  <c r="E357" i="19"/>
  <c r="E359" i="19"/>
  <c r="D360" i="19"/>
  <c r="E356" i="19"/>
  <c r="F358" i="19" l="1"/>
  <c r="F357" i="19"/>
  <c r="I357" i="19" s="1"/>
  <c r="F347" i="19"/>
  <c r="I347" i="19" s="1"/>
  <c r="F359" i="19"/>
  <c r="I359" i="19" s="1"/>
  <c r="F334" i="19"/>
  <c r="I334" i="19" s="1"/>
  <c r="F333" i="19"/>
  <c r="I333" i="19" s="1"/>
  <c r="F346" i="19"/>
  <c r="I346" i="19" s="1"/>
  <c r="F356" i="19"/>
  <c r="I356" i="19" s="1"/>
  <c r="F355" i="19"/>
  <c r="I355" i="19" s="1"/>
  <c r="F354" i="19"/>
  <c r="I354" i="19" s="1"/>
  <c r="E3" i="19"/>
  <c r="E351" i="19"/>
  <c r="E352" i="19"/>
  <c r="F360" i="19" l="1"/>
  <c r="I360" i="19" s="1"/>
  <c r="G354" i="20"/>
  <c r="C351" i="20"/>
  <c r="D351" i="20" s="1"/>
  <c r="E351" i="20" s="1"/>
  <c r="G351" i="20" s="1"/>
  <c r="C350" i="20"/>
  <c r="D350" i="20" s="1"/>
  <c r="E350" i="20" s="1"/>
  <c r="G350" i="20" s="1"/>
  <c r="C349" i="20"/>
  <c r="D349" i="20" s="1"/>
  <c r="C348" i="20"/>
  <c r="D348" i="20" s="1"/>
  <c r="C347" i="20"/>
  <c r="D347" i="20" s="1"/>
  <c r="C346" i="20"/>
  <c r="D346" i="20" s="1"/>
  <c r="C344" i="20"/>
  <c r="D344" i="20" s="1"/>
  <c r="C343" i="20"/>
  <c r="D343" i="20" s="1"/>
  <c r="C342" i="20"/>
  <c r="D342" i="20" s="1"/>
  <c r="C341" i="20"/>
  <c r="D341" i="20" s="1"/>
  <c r="C340" i="20"/>
  <c r="D340" i="20" s="1"/>
  <c r="C339" i="20"/>
  <c r="D339" i="20" s="1"/>
  <c r="C338" i="20"/>
  <c r="D338" i="20" s="1"/>
  <c r="C337" i="20"/>
  <c r="D337" i="20" s="1"/>
  <c r="C336" i="20"/>
  <c r="D336" i="20" s="1"/>
  <c r="C335" i="20"/>
  <c r="D335" i="20" s="1"/>
  <c r="C334" i="20"/>
  <c r="D334" i="20" s="1"/>
  <c r="C333" i="20"/>
  <c r="D333" i="20" s="1"/>
  <c r="C331" i="20"/>
  <c r="D331" i="20" s="1"/>
  <c r="C330" i="20"/>
  <c r="D330" i="20" s="1"/>
  <c r="C329" i="20"/>
  <c r="D329" i="20" s="1"/>
  <c r="C328" i="20"/>
  <c r="D328" i="20" s="1"/>
  <c r="C327" i="20"/>
  <c r="D327" i="20" s="1"/>
  <c r="C326" i="20"/>
  <c r="D326" i="20" s="1"/>
  <c r="C325" i="20"/>
  <c r="D325" i="20" s="1"/>
  <c r="C324" i="20"/>
  <c r="D324" i="20" s="1"/>
  <c r="C323" i="20"/>
  <c r="D323" i="20" s="1"/>
  <c r="C322" i="20"/>
  <c r="D322" i="20" s="1"/>
  <c r="C321" i="20"/>
  <c r="D321" i="20" s="1"/>
  <c r="D320" i="20"/>
  <c r="C319" i="20"/>
  <c r="D318" i="20"/>
  <c r="D317" i="20"/>
  <c r="D316" i="20"/>
  <c r="D315" i="20"/>
  <c r="D314" i="20"/>
  <c r="D313" i="20"/>
  <c r="D312" i="20"/>
  <c r="D311" i="20"/>
  <c r="D310" i="20"/>
  <c r="D309" i="20"/>
  <c r="D308" i="20"/>
  <c r="D307" i="20"/>
  <c r="C306" i="20"/>
  <c r="D305" i="20"/>
  <c r="D304" i="20"/>
  <c r="D303" i="20"/>
  <c r="D302" i="20"/>
  <c r="D301" i="20"/>
  <c r="D300" i="20"/>
  <c r="D299" i="20"/>
  <c r="D298" i="20"/>
  <c r="D297" i="20"/>
  <c r="D296" i="20"/>
  <c r="D295" i="20"/>
  <c r="D294" i="20"/>
  <c r="C293" i="20"/>
  <c r="D292" i="20"/>
  <c r="D291" i="20"/>
  <c r="D290" i="20"/>
  <c r="D289" i="20"/>
  <c r="D288" i="20"/>
  <c r="D287" i="20"/>
  <c r="D286" i="20"/>
  <c r="D285" i="20"/>
  <c r="D284" i="20"/>
  <c r="D283" i="20"/>
  <c r="D282" i="20"/>
  <c r="D281" i="20"/>
  <c r="C280" i="20"/>
  <c r="D279" i="20"/>
  <c r="D278" i="20"/>
  <c r="D277" i="20"/>
  <c r="D276" i="20"/>
  <c r="D275" i="20"/>
  <c r="D274" i="20"/>
  <c r="D273" i="20"/>
  <c r="D272" i="20"/>
  <c r="D271" i="20"/>
  <c r="D270" i="20"/>
  <c r="D269" i="20"/>
  <c r="D268" i="20"/>
  <c r="C267" i="20"/>
  <c r="D266" i="20"/>
  <c r="D265" i="20"/>
  <c r="D264" i="20"/>
  <c r="D263" i="20"/>
  <c r="D262" i="20"/>
  <c r="D261" i="20"/>
  <c r="D260" i="20"/>
  <c r="D259" i="20"/>
  <c r="D258" i="20"/>
  <c r="D257" i="20"/>
  <c r="D256" i="20"/>
  <c r="D255" i="20"/>
  <c r="C254" i="20"/>
  <c r="D253" i="20"/>
  <c r="D252" i="20"/>
  <c r="D251" i="20"/>
  <c r="D250" i="20"/>
  <c r="D249" i="20"/>
  <c r="D248" i="20"/>
  <c r="D247" i="20"/>
  <c r="D246" i="20"/>
  <c r="D245" i="20"/>
  <c r="D244" i="20"/>
  <c r="D243" i="20"/>
  <c r="D242" i="20"/>
  <c r="C241" i="20"/>
  <c r="D240" i="20"/>
  <c r="D239" i="20"/>
  <c r="D238" i="20"/>
  <c r="D237" i="20"/>
  <c r="D236" i="20"/>
  <c r="D235" i="20"/>
  <c r="D234" i="20"/>
  <c r="D233" i="20"/>
  <c r="D232" i="20"/>
  <c r="D231" i="20"/>
  <c r="D230" i="20"/>
  <c r="D229" i="20"/>
  <c r="C228" i="20"/>
  <c r="D227" i="20"/>
  <c r="D226" i="20"/>
  <c r="D225" i="20"/>
  <c r="D224" i="20"/>
  <c r="D223" i="20"/>
  <c r="D222" i="20"/>
  <c r="D221" i="20"/>
  <c r="D220" i="20"/>
  <c r="D219" i="20"/>
  <c r="D218" i="20"/>
  <c r="D217" i="20"/>
  <c r="D216" i="20"/>
  <c r="C215" i="20"/>
  <c r="D214" i="20"/>
  <c r="D213" i="20"/>
  <c r="D212" i="20"/>
  <c r="D211" i="20"/>
  <c r="D210" i="20"/>
  <c r="D209" i="20"/>
  <c r="D208" i="20"/>
  <c r="D207" i="20"/>
  <c r="D206" i="20"/>
  <c r="D205" i="20"/>
  <c r="D204" i="20"/>
  <c r="D203" i="20"/>
  <c r="C202" i="20"/>
  <c r="D201" i="20"/>
  <c r="D200" i="20"/>
  <c r="D199" i="20"/>
  <c r="D198" i="20"/>
  <c r="D197" i="20"/>
  <c r="D196" i="20"/>
  <c r="D195" i="20"/>
  <c r="D194" i="20"/>
  <c r="D193" i="20"/>
  <c r="D192" i="20"/>
  <c r="D191" i="20"/>
  <c r="D190" i="20"/>
  <c r="C189" i="20"/>
  <c r="D188" i="20"/>
  <c r="D187" i="20"/>
  <c r="D186" i="20"/>
  <c r="D185" i="20"/>
  <c r="D184" i="20"/>
  <c r="D183" i="20"/>
  <c r="D182" i="20"/>
  <c r="D181" i="20"/>
  <c r="D180" i="20"/>
  <c r="D179" i="20"/>
  <c r="D178" i="20"/>
  <c r="D177" i="20"/>
  <c r="C176" i="20"/>
  <c r="D175" i="20"/>
  <c r="D174" i="20"/>
  <c r="D173" i="20"/>
  <c r="D172" i="20"/>
  <c r="D171" i="20"/>
  <c r="D170" i="20"/>
  <c r="D169" i="20"/>
  <c r="D168" i="20"/>
  <c r="D167" i="20"/>
  <c r="D166" i="20"/>
  <c r="D165" i="20"/>
  <c r="D164" i="20"/>
  <c r="C163" i="20"/>
  <c r="D162" i="20"/>
  <c r="D161" i="20"/>
  <c r="D160" i="20"/>
  <c r="D159" i="20"/>
  <c r="D158" i="20"/>
  <c r="D157" i="20"/>
  <c r="D156" i="20"/>
  <c r="D155" i="20"/>
  <c r="D154" i="20"/>
  <c r="D153" i="20"/>
  <c r="D152" i="20"/>
  <c r="D151" i="20"/>
  <c r="C150" i="20"/>
  <c r="D149" i="20"/>
  <c r="D148" i="20"/>
  <c r="D147" i="20"/>
  <c r="D146" i="20"/>
  <c r="D145" i="20"/>
  <c r="D144" i="20"/>
  <c r="D143" i="20"/>
  <c r="D142" i="20"/>
  <c r="D141" i="20"/>
  <c r="D140" i="20"/>
  <c r="D139" i="20"/>
  <c r="D138" i="20"/>
  <c r="C137" i="20"/>
  <c r="D136" i="20"/>
  <c r="D135" i="20"/>
  <c r="D134" i="20"/>
  <c r="D133" i="20"/>
  <c r="D132" i="20"/>
  <c r="D131" i="20"/>
  <c r="D130" i="20"/>
  <c r="D129" i="20"/>
  <c r="D128" i="20"/>
  <c r="D127" i="20"/>
  <c r="D126" i="20"/>
  <c r="D125" i="20"/>
  <c r="C124" i="20"/>
  <c r="D123" i="20"/>
  <c r="D122" i="20"/>
  <c r="D121" i="20"/>
  <c r="D120" i="20"/>
  <c r="D119" i="20"/>
  <c r="D118" i="20"/>
  <c r="D117" i="20"/>
  <c r="D116" i="20"/>
  <c r="D115" i="20"/>
  <c r="D114" i="20"/>
  <c r="D113" i="20"/>
  <c r="D112" i="20"/>
  <c r="C111" i="20"/>
  <c r="D110" i="20"/>
  <c r="D109" i="20"/>
  <c r="D108" i="20"/>
  <c r="D107" i="20"/>
  <c r="D106" i="20"/>
  <c r="D105" i="20"/>
  <c r="D104" i="20"/>
  <c r="D103" i="20"/>
  <c r="D102" i="20"/>
  <c r="D101" i="20"/>
  <c r="D100" i="20"/>
  <c r="D99" i="20"/>
  <c r="C98" i="20"/>
  <c r="D97" i="20"/>
  <c r="D96" i="20"/>
  <c r="D95" i="20"/>
  <c r="D94" i="20"/>
  <c r="D93" i="20"/>
  <c r="D92" i="20"/>
  <c r="D91" i="20"/>
  <c r="D90" i="20"/>
  <c r="D89" i="20"/>
  <c r="D88" i="20"/>
  <c r="D87" i="20"/>
  <c r="D86" i="20"/>
  <c r="C85" i="20"/>
  <c r="D84" i="20"/>
  <c r="D83" i="20"/>
  <c r="D82" i="20"/>
  <c r="D81" i="20"/>
  <c r="D80" i="20"/>
  <c r="D79" i="20"/>
  <c r="D78" i="20"/>
  <c r="D77" i="20"/>
  <c r="D76" i="20"/>
  <c r="D75" i="20"/>
  <c r="D74" i="20"/>
  <c r="D73" i="20"/>
  <c r="C72" i="20"/>
  <c r="D71" i="20"/>
  <c r="D70" i="20"/>
  <c r="D69" i="20"/>
  <c r="D68" i="20"/>
  <c r="D67" i="20"/>
  <c r="D66" i="20"/>
  <c r="D65" i="20"/>
  <c r="D64" i="20"/>
  <c r="D63" i="20"/>
  <c r="D62" i="20"/>
  <c r="D61" i="20"/>
  <c r="D60" i="20"/>
  <c r="C59" i="20"/>
  <c r="D58" i="20"/>
  <c r="D57" i="20"/>
  <c r="D56" i="20"/>
  <c r="D55" i="20"/>
  <c r="D54" i="20"/>
  <c r="D53" i="20"/>
  <c r="D52" i="20"/>
  <c r="D51" i="20"/>
  <c r="D50" i="20"/>
  <c r="D49" i="20"/>
  <c r="D48" i="20"/>
  <c r="D47" i="20"/>
  <c r="C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C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C20" i="20"/>
  <c r="D19" i="20"/>
  <c r="D18" i="20"/>
  <c r="D17" i="20"/>
  <c r="D16" i="20"/>
  <c r="D15" i="20"/>
  <c r="D14" i="20"/>
  <c r="D13" i="20"/>
  <c r="D12" i="20"/>
  <c r="D11" i="20"/>
  <c r="D10" i="20"/>
  <c r="D9" i="20"/>
  <c r="D8" i="20"/>
  <c r="C7" i="20"/>
  <c r="D6" i="20"/>
  <c r="D5" i="20"/>
  <c r="D4" i="20"/>
  <c r="D3" i="20"/>
  <c r="A3" i="20"/>
  <c r="A4" i="20" s="1"/>
  <c r="A5" i="20" s="1"/>
  <c r="A6" i="20" s="1"/>
  <c r="A7" i="20" s="1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s="1"/>
  <c r="A240" i="20" s="1"/>
  <c r="A241" i="20" s="1"/>
  <c r="A242" i="20" s="1"/>
  <c r="A243" i="20" s="1"/>
  <c r="A244" i="20" s="1"/>
  <c r="A245" i="20" s="1"/>
  <c r="A246" i="20" s="1"/>
  <c r="A247" i="20" s="1"/>
  <c r="A248" i="20" s="1"/>
  <c r="A249" i="20" s="1"/>
  <c r="A250" i="20" s="1"/>
  <c r="A251" i="20" s="1"/>
  <c r="A252" i="20" s="1"/>
  <c r="A253" i="20" s="1"/>
  <c r="A254" i="20" s="1"/>
  <c r="A255" i="20" s="1"/>
  <c r="A256" i="20" s="1"/>
  <c r="A257" i="20" s="1"/>
  <c r="A258" i="20" s="1"/>
  <c r="A259" i="20" s="1"/>
  <c r="A260" i="20" s="1"/>
  <c r="A261" i="20" s="1"/>
  <c r="A262" i="20" s="1"/>
  <c r="A263" i="20" s="1"/>
  <c r="A264" i="20" s="1"/>
  <c r="A265" i="20" s="1"/>
  <c r="A266" i="20" s="1"/>
  <c r="A267" i="20" s="1"/>
  <c r="A268" i="20" s="1"/>
  <c r="A269" i="20" s="1"/>
  <c r="A270" i="20" s="1"/>
  <c r="A271" i="20" s="1"/>
  <c r="A272" i="20" s="1"/>
  <c r="A273" i="20" s="1"/>
  <c r="A274" i="20" s="1"/>
  <c r="A275" i="20" s="1"/>
  <c r="A276" i="20" s="1"/>
  <c r="A277" i="20" s="1"/>
  <c r="A278" i="20" s="1"/>
  <c r="A279" i="20" s="1"/>
  <c r="A280" i="20" s="1"/>
  <c r="A281" i="20" s="1"/>
  <c r="A282" i="20" s="1"/>
  <c r="A283" i="20" s="1"/>
  <c r="A284" i="20" s="1"/>
  <c r="A285" i="20" s="1"/>
  <c r="A286" i="20" s="1"/>
  <c r="A287" i="20" s="1"/>
  <c r="A288" i="20" s="1"/>
  <c r="A289" i="20" s="1"/>
  <c r="A290" i="20" s="1"/>
  <c r="A291" i="20" s="1"/>
  <c r="A292" i="20" s="1"/>
  <c r="A293" i="20" s="1"/>
  <c r="A294" i="20" s="1"/>
  <c r="A295" i="20" s="1"/>
  <c r="A296" i="20" s="1"/>
  <c r="A297" i="20" s="1"/>
  <c r="A298" i="20" s="1"/>
  <c r="A299" i="20" s="1"/>
  <c r="A300" i="20" s="1"/>
  <c r="A301" i="20" s="1"/>
  <c r="A302" i="20" s="1"/>
  <c r="A303" i="20" s="1"/>
  <c r="A304" i="20" s="1"/>
  <c r="A305" i="20" s="1"/>
  <c r="A306" i="20" s="1"/>
  <c r="A307" i="20" s="1"/>
  <c r="A308" i="20" s="1"/>
  <c r="A309" i="20" s="1"/>
  <c r="A310" i="20" s="1"/>
  <c r="A311" i="20" s="1"/>
  <c r="A312" i="20" s="1"/>
  <c r="A313" i="20" s="1"/>
  <c r="A314" i="20" s="1"/>
  <c r="A315" i="20" s="1"/>
  <c r="A316" i="20" s="1"/>
  <c r="A317" i="20" s="1"/>
  <c r="A318" i="20" s="1"/>
  <c r="A319" i="20" s="1"/>
  <c r="A320" i="20" s="1"/>
  <c r="A321" i="20" s="1"/>
  <c r="A322" i="20" s="1"/>
  <c r="A323" i="20" s="1"/>
  <c r="A324" i="20" s="1"/>
  <c r="A325" i="20" s="1"/>
  <c r="A326" i="20" s="1"/>
  <c r="A327" i="20" s="1"/>
  <c r="A328" i="20" s="1"/>
  <c r="A329" i="20" s="1"/>
  <c r="A330" i="20" s="1"/>
  <c r="A331" i="20" s="1"/>
  <c r="A332" i="20" s="1"/>
  <c r="A333" i="20" s="1"/>
  <c r="A334" i="20" s="1"/>
  <c r="A335" i="20" s="1"/>
  <c r="A336" i="20" s="1"/>
  <c r="A337" i="20" s="1"/>
  <c r="A338" i="20" s="1"/>
  <c r="A339" i="20" s="1"/>
  <c r="A340" i="20" s="1"/>
  <c r="A341" i="20" s="1"/>
  <c r="A342" i="20" s="1"/>
  <c r="A343" i="20" s="1"/>
  <c r="A344" i="20" s="1"/>
  <c r="A345" i="20" s="1"/>
  <c r="A346" i="20" s="1"/>
  <c r="A347" i="20" s="1"/>
  <c r="A348" i="20" s="1"/>
  <c r="A349" i="20" s="1"/>
  <c r="A350" i="20" s="1"/>
  <c r="A351" i="20" s="1"/>
  <c r="D2" i="20"/>
  <c r="C345" i="20" l="1"/>
  <c r="C332" i="20"/>
  <c r="E344" i="20"/>
  <c r="G344" i="20" s="1"/>
  <c r="E45" i="20"/>
  <c r="G45" i="20" s="1"/>
  <c r="E73" i="20"/>
  <c r="G73" i="20" s="1"/>
  <c r="E17" i="20"/>
  <c r="G17" i="20" s="1"/>
  <c r="E25" i="20"/>
  <c r="G25" i="20" s="1"/>
  <c r="E29" i="20"/>
  <c r="G29" i="20" s="1"/>
  <c r="E41" i="20"/>
  <c r="G41" i="20" s="1"/>
  <c r="E49" i="20"/>
  <c r="G49" i="20" s="1"/>
  <c r="E57" i="20"/>
  <c r="G57" i="20" s="1"/>
  <c r="E61" i="20"/>
  <c r="G61" i="20" s="1"/>
  <c r="E65" i="20"/>
  <c r="G65" i="20" s="1"/>
  <c r="E77" i="20"/>
  <c r="G77" i="20" s="1"/>
  <c r="E81" i="20"/>
  <c r="G81" i="20" s="1"/>
  <c r="E89" i="20"/>
  <c r="G89" i="20" s="1"/>
  <c r="E85" i="20"/>
  <c r="G85" i="20" s="1"/>
  <c r="E37" i="20"/>
  <c r="G37" i="20" s="1"/>
  <c r="E69" i="20"/>
  <c r="G69" i="20" s="1"/>
  <c r="E53" i="20"/>
  <c r="G53" i="20" s="1"/>
  <c r="E21" i="20"/>
  <c r="G21" i="20" s="1"/>
  <c r="E337" i="20"/>
  <c r="G337" i="20" s="1"/>
  <c r="E348" i="20"/>
  <c r="G348" i="20" s="1"/>
  <c r="E3" i="20"/>
  <c r="G3" i="20" s="1"/>
  <c r="E11" i="20"/>
  <c r="G11" i="20" s="1"/>
  <c r="E15" i="20"/>
  <c r="G15" i="20" s="1"/>
  <c r="E18" i="20"/>
  <c r="G18" i="20" s="1"/>
  <c r="E28" i="20"/>
  <c r="G28" i="20" s="1"/>
  <c r="E31" i="20"/>
  <c r="G31" i="20" s="1"/>
  <c r="E34" i="20"/>
  <c r="G34" i="20" s="1"/>
  <c r="E185" i="20"/>
  <c r="G185" i="20" s="1"/>
  <c r="E7" i="20"/>
  <c r="G7" i="20" s="1"/>
  <c r="E16" i="20"/>
  <c r="G16" i="20" s="1"/>
  <c r="E22" i="20"/>
  <c r="G22" i="20" s="1"/>
  <c r="E32" i="20"/>
  <c r="G32" i="20" s="1"/>
  <c r="E35" i="20"/>
  <c r="G35" i="20" s="1"/>
  <c r="E38" i="20"/>
  <c r="G38" i="20" s="1"/>
  <c r="E145" i="20"/>
  <c r="G145" i="20" s="1"/>
  <c r="E318" i="20"/>
  <c r="G318" i="20" s="1"/>
  <c r="E161" i="20"/>
  <c r="G161" i="20" s="1"/>
  <c r="E165" i="20"/>
  <c r="G165" i="20" s="1"/>
  <c r="E169" i="20"/>
  <c r="G169" i="20" s="1"/>
  <c r="E177" i="20"/>
  <c r="G177" i="20" s="1"/>
  <c r="E181" i="20"/>
  <c r="G181" i="20" s="1"/>
  <c r="E189" i="20"/>
  <c r="G189" i="20" s="1"/>
  <c r="E193" i="20"/>
  <c r="G193" i="20" s="1"/>
  <c r="E215" i="20"/>
  <c r="G215" i="20" s="1"/>
  <c r="E328" i="20"/>
  <c r="G328" i="20" s="1"/>
  <c r="E331" i="20"/>
  <c r="G331" i="20" s="1"/>
  <c r="E339" i="20"/>
  <c r="G339" i="20" s="1"/>
  <c r="E347" i="20"/>
  <c r="G347" i="20" s="1"/>
  <c r="E4" i="20"/>
  <c r="G4" i="20" s="1"/>
  <c r="E12" i="20"/>
  <c r="G12" i="20" s="1"/>
  <c r="E19" i="20"/>
  <c r="G19" i="20" s="1"/>
  <c r="E149" i="20"/>
  <c r="G149" i="20" s="1"/>
  <c r="E153" i="20"/>
  <c r="G153" i="20" s="1"/>
  <c r="E157" i="20"/>
  <c r="G157" i="20" s="1"/>
  <c r="E208" i="20"/>
  <c r="G208" i="20" s="1"/>
  <c r="E2" i="20"/>
  <c r="G2" i="20" s="1"/>
  <c r="E5" i="20"/>
  <c r="G5" i="20" s="1"/>
  <c r="E9" i="20"/>
  <c r="G9" i="20" s="1"/>
  <c r="E13" i="20"/>
  <c r="G13" i="20" s="1"/>
  <c r="E23" i="20"/>
  <c r="G23" i="20" s="1"/>
  <c r="E26" i="20"/>
  <c r="G26" i="20" s="1"/>
  <c r="E36" i="20"/>
  <c r="G36" i="20" s="1"/>
  <c r="E210" i="20"/>
  <c r="G210" i="20" s="1"/>
  <c r="E310" i="20"/>
  <c r="G310" i="20" s="1"/>
  <c r="E314" i="20"/>
  <c r="G314" i="20" s="1"/>
  <c r="E6" i="20"/>
  <c r="G6" i="20" s="1"/>
  <c r="E10" i="20"/>
  <c r="G10" i="20" s="1"/>
  <c r="E14" i="20"/>
  <c r="G14" i="20" s="1"/>
  <c r="E24" i="20"/>
  <c r="G24" i="20" s="1"/>
  <c r="E27" i="20"/>
  <c r="G27" i="20" s="1"/>
  <c r="E30" i="20"/>
  <c r="G30" i="20" s="1"/>
  <c r="E33" i="20"/>
  <c r="G33" i="20" s="1"/>
  <c r="E200" i="20"/>
  <c r="G200" i="20" s="1"/>
  <c r="E291" i="20"/>
  <c r="G291" i="20" s="1"/>
  <c r="E295" i="20"/>
  <c r="G295" i="20" s="1"/>
  <c r="E299" i="20"/>
  <c r="G299" i="20" s="1"/>
  <c r="E303" i="20"/>
  <c r="G303" i="20" s="1"/>
  <c r="E325" i="20"/>
  <c r="G325" i="20" s="1"/>
  <c r="E349" i="20"/>
  <c r="G349" i="20" s="1"/>
  <c r="E20" i="20"/>
  <c r="G20" i="20" s="1"/>
  <c r="E40" i="20"/>
  <c r="G40" i="20" s="1"/>
  <c r="E48" i="20"/>
  <c r="G48" i="20" s="1"/>
  <c r="E52" i="20"/>
  <c r="G52" i="20" s="1"/>
  <c r="E60" i="20"/>
  <c r="G60" i="20" s="1"/>
  <c r="E68" i="20"/>
  <c r="G68" i="20" s="1"/>
  <c r="E76" i="20"/>
  <c r="G76" i="20" s="1"/>
  <c r="E88" i="20"/>
  <c r="G88" i="20" s="1"/>
  <c r="E135" i="20"/>
  <c r="G135" i="20" s="1"/>
  <c r="E8" i="20"/>
  <c r="G8" i="20" s="1"/>
  <c r="E39" i="20"/>
  <c r="G39" i="20" s="1"/>
  <c r="E43" i="20"/>
  <c r="G43" i="20" s="1"/>
  <c r="E47" i="20"/>
  <c r="G47" i="20" s="1"/>
  <c r="E51" i="20"/>
  <c r="G51" i="20" s="1"/>
  <c r="E55" i="20"/>
  <c r="G55" i="20" s="1"/>
  <c r="E59" i="20"/>
  <c r="G59" i="20" s="1"/>
  <c r="E63" i="20"/>
  <c r="G63" i="20" s="1"/>
  <c r="E67" i="20"/>
  <c r="G67" i="20" s="1"/>
  <c r="E71" i="20"/>
  <c r="G71" i="20" s="1"/>
  <c r="E75" i="20"/>
  <c r="G75" i="20" s="1"/>
  <c r="E79" i="20"/>
  <c r="G79" i="20" s="1"/>
  <c r="E83" i="20"/>
  <c r="G83" i="20" s="1"/>
  <c r="E87" i="20"/>
  <c r="G87" i="20" s="1"/>
  <c r="E141" i="20"/>
  <c r="G141" i="20" s="1"/>
  <c r="E111" i="20"/>
  <c r="G111" i="20" s="1"/>
  <c r="E110" i="20"/>
  <c r="G110" i="20" s="1"/>
  <c r="E109" i="20"/>
  <c r="G109" i="20" s="1"/>
  <c r="E108" i="20"/>
  <c r="G108" i="20" s="1"/>
  <c r="E107" i="20"/>
  <c r="G107" i="20" s="1"/>
  <c r="E106" i="20"/>
  <c r="G106" i="20" s="1"/>
  <c r="E105" i="20"/>
  <c r="G105" i="20" s="1"/>
  <c r="E104" i="20"/>
  <c r="G104" i="20" s="1"/>
  <c r="E103" i="20"/>
  <c r="G103" i="20" s="1"/>
  <c r="E102" i="20"/>
  <c r="G102" i="20" s="1"/>
  <c r="E101" i="20"/>
  <c r="G101" i="20" s="1"/>
  <c r="E100" i="20"/>
  <c r="G100" i="20" s="1"/>
  <c r="E99" i="20"/>
  <c r="G99" i="20" s="1"/>
  <c r="E98" i="20"/>
  <c r="G98" i="20" s="1"/>
  <c r="E97" i="20"/>
  <c r="G97" i="20" s="1"/>
  <c r="E96" i="20"/>
  <c r="G96" i="20" s="1"/>
  <c r="E95" i="20"/>
  <c r="G95" i="20" s="1"/>
  <c r="E94" i="20"/>
  <c r="G94" i="20" s="1"/>
  <c r="E93" i="20"/>
  <c r="G93" i="20" s="1"/>
  <c r="E92" i="20"/>
  <c r="G92" i="20" s="1"/>
  <c r="E91" i="20"/>
  <c r="G91" i="20" s="1"/>
  <c r="E44" i="20"/>
  <c r="G44" i="20" s="1"/>
  <c r="E56" i="20"/>
  <c r="G56" i="20" s="1"/>
  <c r="E64" i="20"/>
  <c r="G64" i="20" s="1"/>
  <c r="E72" i="20"/>
  <c r="G72" i="20" s="1"/>
  <c r="E80" i="20"/>
  <c r="G80" i="20" s="1"/>
  <c r="E84" i="20"/>
  <c r="G84" i="20" s="1"/>
  <c r="E42" i="20"/>
  <c r="G42" i="20" s="1"/>
  <c r="E46" i="20"/>
  <c r="G46" i="20" s="1"/>
  <c r="E50" i="20"/>
  <c r="G50" i="20" s="1"/>
  <c r="E54" i="20"/>
  <c r="G54" i="20" s="1"/>
  <c r="E58" i="20"/>
  <c r="G58" i="20" s="1"/>
  <c r="E62" i="20"/>
  <c r="G62" i="20" s="1"/>
  <c r="E66" i="20"/>
  <c r="G66" i="20" s="1"/>
  <c r="E70" i="20"/>
  <c r="G70" i="20" s="1"/>
  <c r="E74" i="20"/>
  <c r="G74" i="20" s="1"/>
  <c r="E78" i="20"/>
  <c r="G78" i="20" s="1"/>
  <c r="E82" i="20"/>
  <c r="G82" i="20" s="1"/>
  <c r="E86" i="20"/>
  <c r="G86" i="20" s="1"/>
  <c r="E90" i="20"/>
  <c r="G90" i="20" s="1"/>
  <c r="E278" i="20"/>
  <c r="G278" i="20" s="1"/>
  <c r="E279" i="20"/>
  <c r="G279" i="20" s="1"/>
  <c r="E272" i="20"/>
  <c r="G272" i="20" s="1"/>
  <c r="E212" i="20"/>
  <c r="G212" i="20" s="1"/>
  <c r="E204" i="20"/>
  <c r="G204" i="20" s="1"/>
  <c r="E196" i="20"/>
  <c r="G196" i="20" s="1"/>
  <c r="E192" i="20"/>
  <c r="G192" i="20" s="1"/>
  <c r="E188" i="20"/>
  <c r="G188" i="20" s="1"/>
  <c r="E184" i="20"/>
  <c r="G184" i="20" s="1"/>
  <c r="E180" i="20"/>
  <c r="G180" i="20" s="1"/>
  <c r="E176" i="20"/>
  <c r="G176" i="20" s="1"/>
  <c r="E172" i="20"/>
  <c r="G172" i="20" s="1"/>
  <c r="E168" i="20"/>
  <c r="G168" i="20" s="1"/>
  <c r="E164" i="20"/>
  <c r="G164" i="20" s="1"/>
  <c r="E160" i="20"/>
  <c r="G160" i="20" s="1"/>
  <c r="E276" i="20"/>
  <c r="G276" i="20" s="1"/>
  <c r="E136" i="20"/>
  <c r="G136" i="20" s="1"/>
  <c r="E140" i="20"/>
  <c r="G140" i="20" s="1"/>
  <c r="E144" i="20"/>
  <c r="G144" i="20" s="1"/>
  <c r="E148" i="20"/>
  <c r="G148" i="20" s="1"/>
  <c r="E152" i="20"/>
  <c r="G152" i="20" s="1"/>
  <c r="E156" i="20"/>
  <c r="G156" i="20" s="1"/>
  <c r="E159" i="20"/>
  <c r="G159" i="20" s="1"/>
  <c r="E167" i="20"/>
  <c r="G167" i="20" s="1"/>
  <c r="E171" i="20"/>
  <c r="G171" i="20" s="1"/>
  <c r="E173" i="20"/>
  <c r="G173" i="20" s="1"/>
  <c r="E175" i="20"/>
  <c r="G175" i="20" s="1"/>
  <c r="E179" i="20"/>
  <c r="G179" i="20" s="1"/>
  <c r="E183" i="20"/>
  <c r="G183" i="20" s="1"/>
  <c r="E187" i="20"/>
  <c r="G187" i="20" s="1"/>
  <c r="E191" i="20"/>
  <c r="G191" i="20" s="1"/>
  <c r="E195" i="20"/>
  <c r="G195" i="20" s="1"/>
  <c r="E201" i="20"/>
  <c r="G201" i="20" s="1"/>
  <c r="E202" i="20"/>
  <c r="G202" i="20" s="1"/>
  <c r="E203" i="20"/>
  <c r="G203" i="20" s="1"/>
  <c r="E209" i="20"/>
  <c r="G209" i="20" s="1"/>
  <c r="E211" i="20"/>
  <c r="G211" i="20" s="1"/>
  <c r="E112" i="20"/>
  <c r="G112" i="20" s="1"/>
  <c r="E113" i="20"/>
  <c r="G113" i="20" s="1"/>
  <c r="E114" i="20"/>
  <c r="G114" i="20" s="1"/>
  <c r="E115" i="20"/>
  <c r="G115" i="20" s="1"/>
  <c r="E116" i="20"/>
  <c r="G116" i="20" s="1"/>
  <c r="E117" i="20"/>
  <c r="G117" i="20" s="1"/>
  <c r="E118" i="20"/>
  <c r="G118" i="20" s="1"/>
  <c r="E119" i="20"/>
  <c r="G119" i="20" s="1"/>
  <c r="E120" i="20"/>
  <c r="G120" i="20" s="1"/>
  <c r="E121" i="20"/>
  <c r="G121" i="20" s="1"/>
  <c r="E122" i="20"/>
  <c r="G122" i="20" s="1"/>
  <c r="E123" i="20"/>
  <c r="G123" i="20" s="1"/>
  <c r="E124" i="20"/>
  <c r="G124" i="20" s="1"/>
  <c r="E125" i="20"/>
  <c r="G125" i="20" s="1"/>
  <c r="E126" i="20"/>
  <c r="G126" i="20" s="1"/>
  <c r="E127" i="20"/>
  <c r="G127" i="20" s="1"/>
  <c r="E128" i="20"/>
  <c r="G128" i="20" s="1"/>
  <c r="E129" i="20"/>
  <c r="G129" i="20" s="1"/>
  <c r="E130" i="20"/>
  <c r="G130" i="20" s="1"/>
  <c r="E131" i="20"/>
  <c r="G131" i="20" s="1"/>
  <c r="E132" i="20"/>
  <c r="G132" i="20" s="1"/>
  <c r="E133" i="20"/>
  <c r="G133" i="20" s="1"/>
  <c r="E134" i="20"/>
  <c r="G134" i="20" s="1"/>
  <c r="E139" i="20"/>
  <c r="G139" i="20" s="1"/>
  <c r="E143" i="20"/>
  <c r="G143" i="20" s="1"/>
  <c r="E147" i="20"/>
  <c r="G147" i="20" s="1"/>
  <c r="E151" i="20"/>
  <c r="G151" i="20" s="1"/>
  <c r="E150" i="20"/>
  <c r="G150" i="20" s="1"/>
  <c r="E155" i="20"/>
  <c r="G155" i="20" s="1"/>
  <c r="E163" i="20"/>
  <c r="G163" i="20" s="1"/>
  <c r="E198" i="20"/>
  <c r="G198" i="20" s="1"/>
  <c r="E206" i="20"/>
  <c r="G206" i="20" s="1"/>
  <c r="E214" i="20"/>
  <c r="G214" i="20" s="1"/>
  <c r="E270" i="20"/>
  <c r="G270" i="20" s="1"/>
  <c r="E271" i="20"/>
  <c r="G271" i="20" s="1"/>
  <c r="E287" i="20"/>
  <c r="G287" i="20" s="1"/>
  <c r="E286" i="20"/>
  <c r="G286" i="20" s="1"/>
  <c r="E280" i="20"/>
  <c r="G280" i="20" s="1"/>
  <c r="E307" i="20"/>
  <c r="G307" i="20" s="1"/>
  <c r="E306" i="20"/>
  <c r="G306" i="20" s="1"/>
  <c r="E138" i="20"/>
  <c r="G138" i="20" s="1"/>
  <c r="E137" i="20"/>
  <c r="G137" i="20" s="1"/>
  <c r="E142" i="20"/>
  <c r="G142" i="20" s="1"/>
  <c r="E146" i="20"/>
  <c r="G146" i="20" s="1"/>
  <c r="E154" i="20"/>
  <c r="G154" i="20" s="1"/>
  <c r="E158" i="20"/>
  <c r="G158" i="20" s="1"/>
  <c r="E162" i="20"/>
  <c r="G162" i="20" s="1"/>
  <c r="E166" i="20"/>
  <c r="G166" i="20" s="1"/>
  <c r="E170" i="20"/>
  <c r="G170" i="20" s="1"/>
  <c r="E174" i="20"/>
  <c r="G174" i="20" s="1"/>
  <c r="E178" i="20"/>
  <c r="G178" i="20" s="1"/>
  <c r="E182" i="20"/>
  <c r="G182" i="20" s="1"/>
  <c r="E186" i="20"/>
  <c r="G186" i="20" s="1"/>
  <c r="E190" i="20"/>
  <c r="G190" i="20" s="1"/>
  <c r="E194" i="20"/>
  <c r="G194" i="20" s="1"/>
  <c r="E197" i="20"/>
  <c r="G197" i="20" s="1"/>
  <c r="E199" i="20"/>
  <c r="G199" i="20" s="1"/>
  <c r="E205" i="20"/>
  <c r="G205" i="20" s="1"/>
  <c r="E207" i="20"/>
  <c r="G207" i="20" s="1"/>
  <c r="E253" i="20"/>
  <c r="G253" i="20" s="1"/>
  <c r="E213" i="20"/>
  <c r="G213" i="20" s="1"/>
  <c r="E257" i="20"/>
  <c r="G257" i="20" s="1"/>
  <c r="E261" i="20"/>
  <c r="G261" i="20" s="1"/>
  <c r="E265" i="20"/>
  <c r="G265" i="20" s="1"/>
  <c r="E268" i="20"/>
  <c r="G268" i="20" s="1"/>
  <c r="E284" i="20"/>
  <c r="G284" i="20" s="1"/>
  <c r="E217" i="20"/>
  <c r="G217" i="20" s="1"/>
  <c r="E219" i="20"/>
  <c r="G219" i="20" s="1"/>
  <c r="E221" i="20"/>
  <c r="G221" i="20" s="1"/>
  <c r="E223" i="20"/>
  <c r="G223" i="20" s="1"/>
  <c r="E225" i="20"/>
  <c r="G225" i="20" s="1"/>
  <c r="E227" i="20"/>
  <c r="G227" i="20" s="1"/>
  <c r="E229" i="20"/>
  <c r="G229" i="20" s="1"/>
  <c r="E228" i="20"/>
  <c r="G228" i="20" s="1"/>
  <c r="E231" i="20"/>
  <c r="G231" i="20" s="1"/>
  <c r="E233" i="20"/>
  <c r="G233" i="20" s="1"/>
  <c r="E235" i="20"/>
  <c r="G235" i="20" s="1"/>
  <c r="E237" i="20"/>
  <c r="G237" i="20" s="1"/>
  <c r="E239" i="20"/>
  <c r="G239" i="20" s="1"/>
  <c r="E243" i="20"/>
  <c r="G243" i="20" s="1"/>
  <c r="E245" i="20"/>
  <c r="G245" i="20" s="1"/>
  <c r="E247" i="20"/>
  <c r="G247" i="20" s="1"/>
  <c r="E249" i="20"/>
  <c r="G249" i="20" s="1"/>
  <c r="E251" i="20"/>
  <c r="G251" i="20" s="1"/>
  <c r="E258" i="20"/>
  <c r="G258" i="20" s="1"/>
  <c r="E262" i="20"/>
  <c r="G262" i="20" s="1"/>
  <c r="E266" i="20"/>
  <c r="G266" i="20" s="1"/>
  <c r="E269" i="20"/>
  <c r="G269" i="20" s="1"/>
  <c r="E277" i="20"/>
  <c r="G277" i="20" s="1"/>
  <c r="E285" i="20"/>
  <c r="G285" i="20" s="1"/>
  <c r="E327" i="20"/>
  <c r="G327" i="20" s="1"/>
  <c r="E340" i="20"/>
  <c r="G340" i="20" s="1"/>
  <c r="E255" i="20"/>
  <c r="G255" i="20" s="1"/>
  <c r="E254" i="20"/>
  <c r="G254" i="20" s="1"/>
  <c r="E259" i="20"/>
  <c r="G259" i="20" s="1"/>
  <c r="E263" i="20"/>
  <c r="G263" i="20" s="1"/>
  <c r="E274" i="20"/>
  <c r="G274" i="20" s="1"/>
  <c r="E275" i="20"/>
  <c r="G275" i="20" s="1"/>
  <c r="E282" i="20"/>
  <c r="G282" i="20" s="1"/>
  <c r="E283" i="20"/>
  <c r="G283" i="20" s="1"/>
  <c r="E289" i="20"/>
  <c r="G289" i="20" s="1"/>
  <c r="E297" i="20"/>
  <c r="G297" i="20" s="1"/>
  <c r="E301" i="20"/>
  <c r="G301" i="20" s="1"/>
  <c r="E305" i="20"/>
  <c r="G305" i="20" s="1"/>
  <c r="E323" i="20"/>
  <c r="G323" i="20" s="1"/>
  <c r="E330" i="20"/>
  <c r="G330" i="20" s="1"/>
  <c r="E216" i="20"/>
  <c r="G216" i="20" s="1"/>
  <c r="E218" i="20"/>
  <c r="G218" i="20" s="1"/>
  <c r="E220" i="20"/>
  <c r="G220" i="20" s="1"/>
  <c r="E222" i="20"/>
  <c r="G222" i="20" s="1"/>
  <c r="E224" i="20"/>
  <c r="G224" i="20" s="1"/>
  <c r="E226" i="20"/>
  <c r="G226" i="20" s="1"/>
  <c r="E230" i="20"/>
  <c r="G230" i="20" s="1"/>
  <c r="E232" i="20"/>
  <c r="G232" i="20" s="1"/>
  <c r="E234" i="20"/>
  <c r="G234" i="20" s="1"/>
  <c r="E236" i="20"/>
  <c r="G236" i="20" s="1"/>
  <c r="E238" i="20"/>
  <c r="G238" i="20" s="1"/>
  <c r="E240" i="20"/>
  <c r="G240" i="20" s="1"/>
  <c r="E242" i="20"/>
  <c r="G242" i="20" s="1"/>
  <c r="E241" i="20"/>
  <c r="G241" i="20" s="1"/>
  <c r="E244" i="20"/>
  <c r="G244" i="20" s="1"/>
  <c r="E246" i="20"/>
  <c r="G246" i="20" s="1"/>
  <c r="E248" i="20"/>
  <c r="G248" i="20" s="1"/>
  <c r="E250" i="20"/>
  <c r="G250" i="20" s="1"/>
  <c r="E252" i="20"/>
  <c r="G252" i="20" s="1"/>
  <c r="E256" i="20"/>
  <c r="G256" i="20" s="1"/>
  <c r="E260" i="20"/>
  <c r="G260" i="20" s="1"/>
  <c r="E264" i="20"/>
  <c r="G264" i="20" s="1"/>
  <c r="E273" i="20"/>
  <c r="G273" i="20" s="1"/>
  <c r="E281" i="20"/>
  <c r="G281" i="20" s="1"/>
  <c r="E334" i="20"/>
  <c r="G334" i="20" s="1"/>
  <c r="E332" i="20"/>
  <c r="G332" i="20" s="1"/>
  <c r="E336" i="20"/>
  <c r="G336" i="20" s="1"/>
  <c r="E346" i="20"/>
  <c r="G346" i="20" s="1"/>
  <c r="E345" i="20"/>
  <c r="G345" i="20" s="1"/>
  <c r="E267" i="20"/>
  <c r="G267" i="20" s="1"/>
  <c r="E311" i="20"/>
  <c r="G311" i="20" s="1"/>
  <c r="E315" i="20"/>
  <c r="G315" i="20" s="1"/>
  <c r="E329" i="20"/>
  <c r="G329" i="20" s="1"/>
  <c r="E338" i="20"/>
  <c r="G338" i="20" s="1"/>
  <c r="E341" i="20"/>
  <c r="G341" i="20" s="1"/>
  <c r="E343" i="20"/>
  <c r="G343" i="20" s="1"/>
  <c r="E288" i="20"/>
  <c r="G288" i="20" s="1"/>
  <c r="E290" i="20"/>
  <c r="G290" i="20" s="1"/>
  <c r="E292" i="20"/>
  <c r="G292" i="20" s="1"/>
  <c r="E294" i="20"/>
  <c r="G294" i="20" s="1"/>
  <c r="E293" i="20"/>
  <c r="G293" i="20" s="1"/>
  <c r="E296" i="20"/>
  <c r="G296" i="20" s="1"/>
  <c r="E298" i="20"/>
  <c r="G298" i="20" s="1"/>
  <c r="E300" i="20"/>
  <c r="G300" i="20" s="1"/>
  <c r="E302" i="20"/>
  <c r="G302" i="20" s="1"/>
  <c r="E304" i="20"/>
  <c r="G304" i="20" s="1"/>
  <c r="E308" i="20"/>
  <c r="G308" i="20" s="1"/>
  <c r="E312" i="20"/>
  <c r="G312" i="20" s="1"/>
  <c r="E316" i="20"/>
  <c r="G316" i="20" s="1"/>
  <c r="E320" i="20"/>
  <c r="G320" i="20" s="1"/>
  <c r="E319" i="20"/>
  <c r="G319" i="20" s="1"/>
  <c r="E322" i="20"/>
  <c r="G322" i="20" s="1"/>
  <c r="E342" i="20"/>
  <c r="G342" i="20" s="1"/>
  <c r="E309" i="20"/>
  <c r="G309" i="20" s="1"/>
  <c r="E313" i="20"/>
  <c r="G313" i="20" s="1"/>
  <c r="E317" i="20"/>
  <c r="G317" i="20" s="1"/>
  <c r="E321" i="20"/>
  <c r="G321" i="20" s="1"/>
  <c r="E324" i="20"/>
  <c r="G324" i="20" s="1"/>
  <c r="E326" i="20"/>
  <c r="G326" i="20" s="1"/>
  <c r="E333" i="20"/>
  <c r="G333" i="20" s="1"/>
  <c r="E335" i="20"/>
  <c r="G335" i="20" s="1"/>
  <c r="G354" i="18"/>
  <c r="C347" i="18"/>
  <c r="D347" i="18" s="1"/>
  <c r="C348" i="18"/>
  <c r="D348" i="18" s="1"/>
  <c r="C349" i="18"/>
  <c r="D349" i="18" s="1"/>
  <c r="C350" i="18"/>
  <c r="D350" i="18" s="1"/>
  <c r="E350" i="18" s="1"/>
  <c r="C351" i="18"/>
  <c r="D351" i="18" s="1"/>
  <c r="E351" i="18" s="1"/>
  <c r="C346" i="18"/>
  <c r="D346" i="18" s="1"/>
  <c r="C334" i="18"/>
  <c r="D334" i="18" s="1"/>
  <c r="C335" i="18"/>
  <c r="D335" i="18" s="1"/>
  <c r="C336" i="18"/>
  <c r="D336" i="18" s="1"/>
  <c r="C337" i="18"/>
  <c r="D337" i="18" s="1"/>
  <c r="C338" i="18"/>
  <c r="D338" i="18" s="1"/>
  <c r="C339" i="18"/>
  <c r="D339" i="18" s="1"/>
  <c r="C340" i="18"/>
  <c r="D340" i="18" s="1"/>
  <c r="C341" i="18"/>
  <c r="D341" i="18" s="1"/>
  <c r="C342" i="18"/>
  <c r="D342" i="18" s="1"/>
  <c r="C343" i="18"/>
  <c r="D343" i="18" s="1"/>
  <c r="C344" i="18"/>
  <c r="D344" i="18" s="1"/>
  <c r="C333" i="18"/>
  <c r="D333" i="18" s="1"/>
  <c r="C322" i="18"/>
  <c r="C323" i="18"/>
  <c r="C324" i="18"/>
  <c r="D324" i="18" s="1"/>
  <c r="C325" i="18"/>
  <c r="D325" i="18" s="1"/>
  <c r="C326" i="18"/>
  <c r="D326" i="18" s="1"/>
  <c r="C327" i="18"/>
  <c r="D327" i="18" s="1"/>
  <c r="C328" i="18"/>
  <c r="D328" i="18" s="1"/>
  <c r="C329" i="18"/>
  <c r="D329" i="18" s="1"/>
  <c r="C330" i="18"/>
  <c r="D330" i="18" s="1"/>
  <c r="C331" i="18"/>
  <c r="D331" i="18" s="1"/>
  <c r="C321" i="18"/>
  <c r="E346" i="19"/>
  <c r="E348" i="19"/>
  <c r="E349" i="19"/>
  <c r="E350" i="19"/>
  <c r="D334" i="19"/>
  <c r="C345" i="18" l="1"/>
  <c r="E349" i="18"/>
  <c r="G359" i="20"/>
  <c r="G360" i="20" s="1"/>
  <c r="G362" i="20" s="1"/>
  <c r="G353" i="20" a="1"/>
  <c r="G353" i="20" s="1"/>
  <c r="G355" i="20" s="1"/>
  <c r="E337" i="18"/>
  <c r="E329" i="18"/>
  <c r="E330" i="18"/>
  <c r="E342" i="18"/>
  <c r="E336" i="18"/>
  <c r="E341" i="18"/>
  <c r="E325" i="18"/>
  <c r="E346" i="18"/>
  <c r="E345" i="18"/>
  <c r="G345" i="18" s="1"/>
  <c r="E326" i="18"/>
  <c r="E338" i="18"/>
  <c r="E334" i="18"/>
  <c r="E324" i="18"/>
  <c r="E332" i="18"/>
  <c r="G332" i="18" s="1"/>
  <c r="E333" i="18"/>
  <c r="E348" i="18"/>
  <c r="E328" i="18"/>
  <c r="E331" i="18"/>
  <c r="E327" i="18"/>
  <c r="E344" i="18"/>
  <c r="E340" i="18"/>
  <c r="E347" i="18"/>
  <c r="E343" i="18"/>
  <c r="E339" i="18"/>
  <c r="E335" i="18"/>
  <c r="C332" i="18"/>
  <c r="E338" i="19"/>
  <c r="E339" i="19"/>
  <c r="E340" i="19"/>
  <c r="E341" i="19"/>
  <c r="E342" i="19"/>
  <c r="E343" i="19"/>
  <c r="E344" i="19"/>
  <c r="E345" i="19"/>
  <c r="E325" i="19"/>
  <c r="E326" i="19"/>
  <c r="E327" i="19"/>
  <c r="E328" i="19"/>
  <c r="E329" i="19"/>
  <c r="E330" i="19"/>
  <c r="E331" i="19"/>
  <c r="E332" i="19"/>
  <c r="E333" i="19"/>
  <c r="E335" i="19"/>
  <c r="E336" i="19"/>
  <c r="E337" i="19"/>
  <c r="E324" i="19"/>
  <c r="E323" i="19"/>
  <c r="E322" i="19"/>
  <c r="E320" i="19"/>
  <c r="D321" i="19"/>
  <c r="E319" i="19"/>
  <c r="G363" i="20" l="1"/>
  <c r="D323" i="18" l="1"/>
  <c r="E323" i="18" s="1"/>
  <c r="D322" i="18"/>
  <c r="D321" i="18"/>
  <c r="D320" i="18"/>
  <c r="C319" i="18"/>
  <c r="E322" i="18" l="1"/>
  <c r="G322" i="18" s="1"/>
  <c r="E320" i="18"/>
  <c r="G320" i="18" s="1"/>
  <c r="E319" i="18"/>
  <c r="G319" i="18" s="1"/>
  <c r="E321" i="18"/>
  <c r="G321" i="18" s="1"/>
  <c r="G346" i="18"/>
  <c r="G347" i="18"/>
  <c r="G348" i="18"/>
  <c r="G349" i="18"/>
  <c r="G350" i="18"/>
  <c r="G351" i="18"/>
  <c r="G341" i="18"/>
  <c r="G342" i="18"/>
  <c r="G343" i="18"/>
  <c r="G344" i="18"/>
  <c r="G323" i="18"/>
  <c r="G328" i="18"/>
  <c r="G325" i="18"/>
  <c r="G326" i="18"/>
  <c r="G327" i="18"/>
  <c r="G329" i="18"/>
  <c r="G330" i="18"/>
  <c r="G331" i="18"/>
  <c r="G324" i="18"/>
  <c r="D316" i="18"/>
  <c r="D317" i="18"/>
  <c r="D318" i="18"/>
  <c r="E318" i="18" s="1"/>
  <c r="E317" i="19"/>
  <c r="E318" i="19"/>
  <c r="E317" i="18" l="1"/>
  <c r="E316" i="18"/>
  <c r="E315" i="19"/>
  <c r="E316" i="19"/>
  <c r="D314" i="18" l="1"/>
  <c r="D315" i="18"/>
  <c r="E315" i="18" s="1"/>
  <c r="E314" i="18" l="1"/>
  <c r="G314" i="18" s="1"/>
  <c r="G316" i="18"/>
  <c r="G318" i="18"/>
  <c r="G317" i="18"/>
  <c r="G315" i="18"/>
  <c r="D22" i="19"/>
  <c r="E314" i="19" l="1"/>
  <c r="E313" i="19"/>
  <c r="E312" i="19"/>
  <c r="E311" i="19"/>
  <c r="E310" i="19"/>
  <c r="E309" i="19"/>
  <c r="E307" i="19"/>
  <c r="D308" i="19"/>
  <c r="E306" i="19"/>
  <c r="E305" i="19"/>
  <c r="E304" i="19"/>
  <c r="E303" i="19"/>
  <c r="E302" i="19"/>
  <c r="E301" i="19"/>
  <c r="E300" i="19"/>
  <c r="E299" i="19"/>
  <c r="E298" i="19"/>
  <c r="E297" i="19"/>
  <c r="E296" i="19"/>
  <c r="E294" i="19"/>
  <c r="D295" i="19"/>
  <c r="E293" i="19"/>
  <c r="E292" i="19"/>
  <c r="E291" i="19"/>
  <c r="E290" i="19"/>
  <c r="E289" i="19"/>
  <c r="E288" i="19"/>
  <c r="E287" i="19"/>
  <c r="E286" i="19"/>
  <c r="E285" i="19"/>
  <c r="E284" i="19"/>
  <c r="E283" i="19"/>
  <c r="E281" i="19"/>
  <c r="D282" i="19"/>
  <c r="E280" i="19"/>
  <c r="E279" i="19"/>
  <c r="E278" i="19"/>
  <c r="E277" i="19"/>
  <c r="E276" i="19"/>
  <c r="E275" i="19"/>
  <c r="E274" i="19"/>
  <c r="E273" i="19"/>
  <c r="E272" i="19"/>
  <c r="E271" i="19"/>
  <c r="E270" i="19"/>
  <c r="E268" i="19"/>
  <c r="D269" i="19"/>
  <c r="E267" i="19"/>
  <c r="E266" i="19"/>
  <c r="E265" i="19"/>
  <c r="E264" i="19"/>
  <c r="E263" i="19"/>
  <c r="E262" i="19"/>
  <c r="E261" i="19"/>
  <c r="E260" i="19"/>
  <c r="E259" i="19"/>
  <c r="E258" i="19"/>
  <c r="E257" i="19"/>
  <c r="E255" i="19"/>
  <c r="D256" i="19"/>
  <c r="E254" i="19"/>
  <c r="E253" i="19"/>
  <c r="E252" i="19"/>
  <c r="E251" i="19"/>
  <c r="E250" i="19"/>
  <c r="E249" i="19"/>
  <c r="E248" i="19"/>
  <c r="E247" i="19"/>
  <c r="E246" i="19"/>
  <c r="E245" i="19"/>
  <c r="E244" i="19"/>
  <c r="E242" i="19"/>
  <c r="D243" i="19"/>
  <c r="E241" i="19"/>
  <c r="E240" i="19"/>
  <c r="E239" i="19"/>
  <c r="E238" i="19"/>
  <c r="E237" i="19"/>
  <c r="E236" i="19"/>
  <c r="E235" i="19"/>
  <c r="E234" i="19"/>
  <c r="E233" i="19"/>
  <c r="E232" i="19"/>
  <c r="E231" i="19"/>
  <c r="E229" i="19"/>
  <c r="D230" i="19"/>
  <c r="E228" i="19"/>
  <c r="E227" i="19"/>
  <c r="E226" i="19"/>
  <c r="E225" i="19"/>
  <c r="E224" i="19"/>
  <c r="E223" i="19"/>
  <c r="E222" i="19"/>
  <c r="E221" i="19"/>
  <c r="E220" i="19"/>
  <c r="E219" i="19"/>
  <c r="E218" i="19"/>
  <c r="E216" i="19"/>
  <c r="D217" i="19"/>
  <c r="E215" i="19"/>
  <c r="E214" i="19"/>
  <c r="E213" i="19"/>
  <c r="E212" i="19"/>
  <c r="E211" i="19"/>
  <c r="E210" i="19"/>
  <c r="E209" i="19"/>
  <c r="E208" i="19"/>
  <c r="E207" i="19"/>
  <c r="E206" i="19"/>
  <c r="E205" i="19"/>
  <c r="E203" i="19"/>
  <c r="D204" i="19"/>
  <c r="E202" i="19"/>
  <c r="E201" i="19"/>
  <c r="E200" i="19"/>
  <c r="E199" i="19"/>
  <c r="E198" i="19"/>
  <c r="E197" i="19"/>
  <c r="E196" i="19"/>
  <c r="E195" i="19"/>
  <c r="E194" i="19"/>
  <c r="E193" i="19"/>
  <c r="E190" i="19"/>
  <c r="D191" i="19"/>
  <c r="E189" i="19"/>
  <c r="E188" i="19"/>
  <c r="E187" i="19"/>
  <c r="E186" i="19"/>
  <c r="E185" i="19"/>
  <c r="E184" i="19"/>
  <c r="E183" i="19"/>
  <c r="E182" i="19"/>
  <c r="E181" i="19"/>
  <c r="E180" i="19"/>
  <c r="E179" i="19"/>
  <c r="E177" i="19"/>
  <c r="D178" i="19"/>
  <c r="E176" i="19"/>
  <c r="E175" i="19"/>
  <c r="E174" i="19"/>
  <c r="E173" i="19"/>
  <c r="E172" i="19"/>
  <c r="E171" i="19"/>
  <c r="E170" i="19"/>
  <c r="E169" i="19"/>
  <c r="E168" i="19"/>
  <c r="E167" i="19"/>
  <c r="E166" i="19"/>
  <c r="E164" i="19"/>
  <c r="D165" i="19"/>
  <c r="E163" i="19"/>
  <c r="E162" i="19"/>
  <c r="E161" i="19"/>
  <c r="E160" i="19"/>
  <c r="E159" i="19"/>
  <c r="E158" i="19"/>
  <c r="E157" i="19"/>
  <c r="E156" i="19"/>
  <c r="E155" i="19"/>
  <c r="E154" i="19"/>
  <c r="E151" i="19"/>
  <c r="D152" i="19"/>
  <c r="E150" i="19"/>
  <c r="E149" i="19"/>
  <c r="E148" i="19"/>
  <c r="E147" i="19"/>
  <c r="E146" i="19"/>
  <c r="E145" i="19"/>
  <c r="E144" i="19"/>
  <c r="E143" i="19"/>
  <c r="E142" i="19"/>
  <c r="E141" i="19"/>
  <c r="E140" i="19"/>
  <c r="E138" i="19"/>
  <c r="D139" i="19"/>
  <c r="E137" i="19"/>
  <c r="E136" i="19"/>
  <c r="E135" i="19"/>
  <c r="E134" i="19"/>
  <c r="E133" i="19"/>
  <c r="E132" i="19"/>
  <c r="E131" i="19"/>
  <c r="E130" i="19"/>
  <c r="E129" i="19"/>
  <c r="E128" i="19"/>
  <c r="E127" i="19"/>
  <c r="E125" i="19"/>
  <c r="D126" i="19"/>
  <c r="E124" i="19"/>
  <c r="E123" i="19"/>
  <c r="E122" i="19"/>
  <c r="E121" i="19"/>
  <c r="E120" i="19"/>
  <c r="E119" i="19"/>
  <c r="E118" i="19"/>
  <c r="E117" i="19"/>
  <c r="E116" i="19"/>
  <c r="E115" i="19"/>
  <c r="E112" i="19"/>
  <c r="D113" i="19"/>
  <c r="E111" i="19"/>
  <c r="E110" i="19"/>
  <c r="E109" i="19"/>
  <c r="E108" i="19"/>
  <c r="E107" i="19"/>
  <c r="E106" i="19"/>
  <c r="E105" i="19"/>
  <c r="E104" i="19"/>
  <c r="E103" i="19"/>
  <c r="E102" i="19"/>
  <c r="E101" i="19"/>
  <c r="E99" i="19"/>
  <c r="D100" i="19"/>
  <c r="E98" i="19"/>
  <c r="E97" i="19"/>
  <c r="E96" i="19"/>
  <c r="E95" i="19"/>
  <c r="E94" i="19"/>
  <c r="E93" i="19"/>
  <c r="E92" i="19"/>
  <c r="E91" i="19"/>
  <c r="E90" i="19"/>
  <c r="E89" i="19"/>
  <c r="E88" i="19"/>
  <c r="E86" i="19"/>
  <c r="D87" i="19"/>
  <c r="E85" i="19"/>
  <c r="E84" i="19"/>
  <c r="E83" i="19"/>
  <c r="E82" i="19"/>
  <c r="E81" i="19"/>
  <c r="E80" i="19"/>
  <c r="E79" i="19"/>
  <c r="E78" i="19"/>
  <c r="E77" i="19"/>
  <c r="E76" i="19"/>
  <c r="E75" i="19"/>
  <c r="E73" i="19"/>
  <c r="D74" i="19"/>
  <c r="E72" i="19"/>
  <c r="E71" i="19"/>
  <c r="E70" i="19"/>
  <c r="E69" i="19"/>
  <c r="E68" i="19"/>
  <c r="E67" i="19"/>
  <c r="E66" i="19"/>
  <c r="E65" i="19"/>
  <c r="E64" i="19"/>
  <c r="E63" i="19"/>
  <c r="E62" i="19"/>
  <c r="E60" i="19"/>
  <c r="D61" i="19"/>
  <c r="E59" i="19"/>
  <c r="E58" i="19"/>
  <c r="E57" i="19"/>
  <c r="E56" i="19"/>
  <c r="E55" i="19"/>
  <c r="E54" i="19"/>
  <c r="E53" i="19"/>
  <c r="E52" i="19"/>
  <c r="E51" i="19"/>
  <c r="E50" i="19"/>
  <c r="E47" i="19"/>
  <c r="D48" i="19"/>
  <c r="E46" i="19"/>
  <c r="E45" i="19"/>
  <c r="E44" i="19"/>
  <c r="E43" i="19"/>
  <c r="E42" i="19"/>
  <c r="E41" i="19"/>
  <c r="E40" i="19"/>
  <c r="E39" i="19"/>
  <c r="E38" i="19"/>
  <c r="E37" i="19"/>
  <c r="E36" i="19"/>
  <c r="E34" i="19"/>
  <c r="D35" i="19"/>
  <c r="E33" i="19"/>
  <c r="E32" i="19"/>
  <c r="E31" i="19"/>
  <c r="E30" i="19"/>
  <c r="E29" i="19"/>
  <c r="E28" i="19"/>
  <c r="E27" i="19"/>
  <c r="E26" i="19"/>
  <c r="E25" i="19"/>
  <c r="E24" i="19"/>
  <c r="E23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8" i="19"/>
  <c r="D9" i="19"/>
  <c r="E7" i="19"/>
  <c r="E6" i="19"/>
  <c r="E5" i="19"/>
  <c r="E4" i="19"/>
  <c r="D312" i="18" l="1"/>
  <c r="D313" i="18"/>
  <c r="E313" i="18" s="1"/>
  <c r="E312" i="18" l="1"/>
  <c r="G312" i="18" s="1"/>
  <c r="G313" i="18"/>
  <c r="D311" i="18"/>
  <c r="E311" i="18" s="1"/>
  <c r="D310" i="18"/>
  <c r="E310" i="18" s="1"/>
  <c r="D309" i="18"/>
  <c r="E309" i="18" s="1"/>
  <c r="D308" i="18"/>
  <c r="D307" i="18"/>
  <c r="C306" i="18"/>
  <c r="D305" i="18"/>
  <c r="D304" i="18"/>
  <c r="D303" i="18"/>
  <c r="D302" i="18"/>
  <c r="D301" i="18"/>
  <c r="D300" i="18"/>
  <c r="D299" i="18"/>
  <c r="D298" i="18"/>
  <c r="D297" i="18"/>
  <c r="D296" i="18"/>
  <c r="D295" i="18"/>
  <c r="D294" i="18"/>
  <c r="C293" i="18"/>
  <c r="D292" i="18"/>
  <c r="D291" i="18"/>
  <c r="D290" i="18"/>
  <c r="D289" i="18"/>
  <c r="D288" i="18"/>
  <c r="D287" i="18"/>
  <c r="D286" i="18"/>
  <c r="D285" i="18"/>
  <c r="D284" i="18"/>
  <c r="D283" i="18"/>
  <c r="D282" i="18"/>
  <c r="D281" i="18"/>
  <c r="C280" i="18"/>
  <c r="D279" i="18"/>
  <c r="D278" i="18"/>
  <c r="D277" i="18"/>
  <c r="D276" i="18"/>
  <c r="D275" i="18"/>
  <c r="D274" i="18"/>
  <c r="D273" i="18"/>
  <c r="D272" i="18"/>
  <c r="D271" i="18"/>
  <c r="D270" i="18"/>
  <c r="D269" i="18"/>
  <c r="D268" i="18"/>
  <c r="C267" i="18"/>
  <c r="D266" i="18"/>
  <c r="D265" i="18"/>
  <c r="D264" i="18"/>
  <c r="D263" i="18"/>
  <c r="D262" i="18"/>
  <c r="D261" i="18"/>
  <c r="D260" i="18"/>
  <c r="D259" i="18"/>
  <c r="D258" i="18"/>
  <c r="D257" i="18"/>
  <c r="D256" i="18"/>
  <c r="D255" i="18"/>
  <c r="C254" i="18"/>
  <c r="D253" i="18"/>
  <c r="D252" i="18"/>
  <c r="D251" i="18"/>
  <c r="D250" i="18"/>
  <c r="D249" i="18"/>
  <c r="D248" i="18"/>
  <c r="D247" i="18"/>
  <c r="D246" i="18"/>
  <c r="D245" i="18"/>
  <c r="D244" i="18"/>
  <c r="D243" i="18"/>
  <c r="D242" i="18"/>
  <c r="C241" i="18"/>
  <c r="D240" i="18"/>
  <c r="D239" i="18"/>
  <c r="D238" i="18"/>
  <c r="D237" i="18"/>
  <c r="D236" i="18"/>
  <c r="D235" i="18"/>
  <c r="D234" i="18"/>
  <c r="D233" i="18"/>
  <c r="D232" i="18"/>
  <c r="D231" i="18"/>
  <c r="D230" i="18"/>
  <c r="D229" i="18"/>
  <c r="C228" i="18"/>
  <c r="D227" i="18"/>
  <c r="D226" i="18"/>
  <c r="D225" i="18"/>
  <c r="D224" i="18"/>
  <c r="D223" i="18"/>
  <c r="D222" i="18"/>
  <c r="D221" i="18"/>
  <c r="D220" i="18"/>
  <c r="D219" i="18"/>
  <c r="D218" i="18"/>
  <c r="D217" i="18"/>
  <c r="D216" i="18"/>
  <c r="C215" i="18"/>
  <c r="D214" i="18"/>
  <c r="D213" i="18"/>
  <c r="D212" i="18"/>
  <c r="D211" i="18"/>
  <c r="D210" i="18"/>
  <c r="D209" i="18"/>
  <c r="D208" i="18"/>
  <c r="D207" i="18"/>
  <c r="D206" i="18"/>
  <c r="D205" i="18"/>
  <c r="D204" i="18"/>
  <c r="D203" i="18"/>
  <c r="C202" i="18"/>
  <c r="D201" i="18"/>
  <c r="D200" i="18"/>
  <c r="D199" i="18"/>
  <c r="D198" i="18"/>
  <c r="D197" i="18"/>
  <c r="D196" i="18"/>
  <c r="D195" i="18"/>
  <c r="D194" i="18"/>
  <c r="D193" i="18"/>
  <c r="D192" i="18"/>
  <c r="D191" i="18"/>
  <c r="D190" i="18"/>
  <c r="C189" i="18"/>
  <c r="D188" i="18"/>
  <c r="D187" i="18"/>
  <c r="D186" i="18"/>
  <c r="D185" i="18"/>
  <c r="D184" i="18"/>
  <c r="D183" i="18"/>
  <c r="D182" i="18"/>
  <c r="D181" i="18"/>
  <c r="D180" i="18"/>
  <c r="D179" i="18"/>
  <c r="D178" i="18"/>
  <c r="D177" i="18"/>
  <c r="C176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C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C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C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C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C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C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C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C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C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C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C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C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C7" i="18"/>
  <c r="D6" i="18"/>
  <c r="D5" i="18"/>
  <c r="D4" i="18"/>
  <c r="D3" i="18"/>
  <c r="A3" i="18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208" i="18" s="1"/>
  <c r="A209" i="18" s="1"/>
  <c r="A210" i="18" s="1"/>
  <c r="A211" i="18" s="1"/>
  <c r="A212" i="18" s="1"/>
  <c r="A213" i="18" s="1"/>
  <c r="A214" i="18" s="1"/>
  <c r="A215" i="18" s="1"/>
  <c r="A216" i="18" s="1"/>
  <c r="A217" i="18" s="1"/>
  <c r="A218" i="18" s="1"/>
  <c r="A219" i="18" s="1"/>
  <c r="A220" i="18" s="1"/>
  <c r="A221" i="18" s="1"/>
  <c r="A222" i="18" s="1"/>
  <c r="A223" i="18" s="1"/>
  <c r="A224" i="18" s="1"/>
  <c r="A225" i="18" s="1"/>
  <c r="A226" i="18" s="1"/>
  <c r="A227" i="18" s="1"/>
  <c r="A228" i="18" s="1"/>
  <c r="A229" i="18" s="1"/>
  <c r="A230" i="18" s="1"/>
  <c r="A231" i="18" s="1"/>
  <c r="A232" i="18" s="1"/>
  <c r="A233" i="18" s="1"/>
  <c r="A234" i="18" s="1"/>
  <c r="A235" i="18" s="1"/>
  <c r="A236" i="18" s="1"/>
  <c r="A237" i="18" s="1"/>
  <c r="A238" i="18" s="1"/>
  <c r="A239" i="18" s="1"/>
  <c r="A240" i="18" s="1"/>
  <c r="A241" i="18" s="1"/>
  <c r="A242" i="18" s="1"/>
  <c r="A243" i="18" s="1"/>
  <c r="A244" i="18" s="1"/>
  <c r="A245" i="18" s="1"/>
  <c r="A246" i="18" s="1"/>
  <c r="A247" i="18" s="1"/>
  <c r="A248" i="18" s="1"/>
  <c r="A249" i="18" s="1"/>
  <c r="A250" i="18" s="1"/>
  <c r="A251" i="18" s="1"/>
  <c r="A252" i="18" s="1"/>
  <c r="A253" i="18" s="1"/>
  <c r="A254" i="18" s="1"/>
  <c r="A255" i="18" s="1"/>
  <c r="A256" i="18" s="1"/>
  <c r="A257" i="18" s="1"/>
  <c r="A258" i="18" s="1"/>
  <c r="A259" i="18" s="1"/>
  <c r="A260" i="18" s="1"/>
  <c r="A261" i="18" s="1"/>
  <c r="A262" i="18" s="1"/>
  <c r="A263" i="18" s="1"/>
  <c r="A264" i="18" s="1"/>
  <c r="A265" i="18" s="1"/>
  <c r="A266" i="18" s="1"/>
  <c r="A267" i="18" s="1"/>
  <c r="A268" i="18" s="1"/>
  <c r="A269" i="18" s="1"/>
  <c r="A270" i="18" s="1"/>
  <c r="A271" i="18" s="1"/>
  <c r="A272" i="18" s="1"/>
  <c r="A273" i="18" s="1"/>
  <c r="A274" i="18" s="1"/>
  <c r="A275" i="18" s="1"/>
  <c r="A276" i="18" s="1"/>
  <c r="A277" i="18" s="1"/>
  <c r="A278" i="18" s="1"/>
  <c r="A279" i="18" s="1"/>
  <c r="A280" i="18" s="1"/>
  <c r="A281" i="18" s="1"/>
  <c r="A282" i="18" s="1"/>
  <c r="A283" i="18" s="1"/>
  <c r="A284" i="18" s="1"/>
  <c r="A285" i="18" s="1"/>
  <c r="A286" i="18" s="1"/>
  <c r="A287" i="18" s="1"/>
  <c r="A288" i="18" s="1"/>
  <c r="A289" i="18" s="1"/>
  <c r="A290" i="18" s="1"/>
  <c r="A291" i="18" s="1"/>
  <c r="A292" i="18" s="1"/>
  <c r="A293" i="18" s="1"/>
  <c r="A294" i="18" s="1"/>
  <c r="A295" i="18" s="1"/>
  <c r="A296" i="18" s="1"/>
  <c r="A297" i="18" s="1"/>
  <c r="A298" i="18" s="1"/>
  <c r="A299" i="18" s="1"/>
  <c r="A300" i="18" s="1"/>
  <c r="A301" i="18" s="1"/>
  <c r="A302" i="18" s="1"/>
  <c r="A303" i="18" s="1"/>
  <c r="A304" i="18" s="1"/>
  <c r="A305" i="18" s="1"/>
  <c r="A306" i="18" s="1"/>
  <c r="A307" i="18" s="1"/>
  <c r="A308" i="18" s="1"/>
  <c r="A309" i="18" s="1"/>
  <c r="A310" i="18" s="1"/>
  <c r="A311" i="18" s="1"/>
  <c r="A312" i="18" s="1"/>
  <c r="A313" i="18" s="1"/>
  <c r="A314" i="18" s="1"/>
  <c r="A315" i="18" s="1"/>
  <c r="A316" i="18" s="1"/>
  <c r="A317" i="18" s="1"/>
  <c r="A318" i="18" s="1"/>
  <c r="A319" i="18" s="1"/>
  <c r="A320" i="18" s="1"/>
  <c r="A321" i="18" s="1"/>
  <c r="A322" i="18" s="1"/>
  <c r="A323" i="18" s="1"/>
  <c r="A324" i="18" s="1"/>
  <c r="A325" i="18" s="1"/>
  <c r="A326" i="18" s="1"/>
  <c r="A327" i="18" s="1"/>
  <c r="A328" i="18" s="1"/>
  <c r="A329" i="18" s="1"/>
  <c r="A330" i="18" s="1"/>
  <c r="A331" i="18" s="1"/>
  <c r="A332" i="18" s="1"/>
  <c r="A333" i="18" s="1"/>
  <c r="A334" i="18" s="1"/>
  <c r="A335" i="18" s="1"/>
  <c r="A336" i="18" s="1"/>
  <c r="A337" i="18" s="1"/>
  <c r="A338" i="18" s="1"/>
  <c r="A339" i="18" s="1"/>
  <c r="A340" i="18" s="1"/>
  <c r="A341" i="18" s="1"/>
  <c r="A342" i="18" s="1"/>
  <c r="A343" i="18" s="1"/>
  <c r="A344" i="18" s="1"/>
  <c r="D2" i="18"/>
  <c r="E308" i="18" l="1"/>
  <c r="E3" i="18"/>
  <c r="E11" i="18"/>
  <c r="E15" i="18"/>
  <c r="G15" i="18" s="1"/>
  <c r="E19" i="18"/>
  <c r="G19" i="18" s="1"/>
  <c r="E23" i="18"/>
  <c r="G23" i="18" s="1"/>
  <c r="E27" i="18"/>
  <c r="G27" i="18" s="1"/>
  <c r="E31" i="18"/>
  <c r="G31" i="18" s="1"/>
  <c r="E35" i="18"/>
  <c r="G35" i="18" s="1"/>
  <c r="E39" i="18"/>
  <c r="G39" i="18" s="1"/>
  <c r="E43" i="18"/>
  <c r="E51" i="18"/>
  <c r="G51" i="18" s="1"/>
  <c r="E55" i="18"/>
  <c r="G55" i="18" s="1"/>
  <c r="E63" i="18"/>
  <c r="G63" i="18" s="1"/>
  <c r="E67" i="18"/>
  <c r="G67" i="18" s="1"/>
  <c r="E71" i="18"/>
  <c r="G71" i="18" s="1"/>
  <c r="E75" i="18"/>
  <c r="G75" i="18" s="1"/>
  <c r="E79" i="18"/>
  <c r="G79" i="18" s="1"/>
  <c r="E83" i="18"/>
  <c r="E87" i="18"/>
  <c r="G87" i="18" s="1"/>
  <c r="E91" i="18"/>
  <c r="G91" i="18" s="1"/>
  <c r="E95" i="18"/>
  <c r="G95" i="18" s="1"/>
  <c r="E103" i="18"/>
  <c r="G103" i="18" s="1"/>
  <c r="E107" i="18"/>
  <c r="G107" i="18" s="1"/>
  <c r="E115" i="18"/>
  <c r="G115" i="18" s="1"/>
  <c r="E119" i="18"/>
  <c r="E123" i="18"/>
  <c r="E127" i="18"/>
  <c r="G127" i="18" s="1"/>
  <c r="E131" i="18"/>
  <c r="G131" i="18" s="1"/>
  <c r="E135" i="18"/>
  <c r="G135" i="18" s="1"/>
  <c r="E139" i="18"/>
  <c r="G139" i="18" s="1"/>
  <c r="E143" i="18"/>
  <c r="G143" i="18" s="1"/>
  <c r="E147" i="18"/>
  <c r="G147" i="18" s="1"/>
  <c r="E155" i="18"/>
  <c r="G155" i="18" s="1"/>
  <c r="E159" i="18"/>
  <c r="E167" i="18"/>
  <c r="G167" i="18" s="1"/>
  <c r="E171" i="18"/>
  <c r="G171" i="18" s="1"/>
  <c r="E175" i="18"/>
  <c r="G175" i="18" s="1"/>
  <c r="E179" i="18"/>
  <c r="G179" i="18" s="1"/>
  <c r="E183" i="18"/>
  <c r="G183" i="18" s="1"/>
  <c r="E187" i="18"/>
  <c r="G187" i="18" s="1"/>
  <c r="E191" i="18"/>
  <c r="G191" i="18" s="1"/>
  <c r="E195" i="18"/>
  <c r="E199" i="18"/>
  <c r="G199" i="18" s="1"/>
  <c r="E207" i="18"/>
  <c r="G207" i="18" s="1"/>
  <c r="E211" i="18"/>
  <c r="G211" i="18" s="1"/>
  <c r="E219" i="18"/>
  <c r="G219" i="18" s="1"/>
  <c r="E223" i="18"/>
  <c r="G223" i="18" s="1"/>
  <c r="E227" i="18"/>
  <c r="G227" i="18" s="1"/>
  <c r="E231" i="18"/>
  <c r="E235" i="18"/>
  <c r="E239" i="18"/>
  <c r="G239" i="18" s="1"/>
  <c r="E243" i="18"/>
  <c r="G243" i="18" s="1"/>
  <c r="E247" i="18"/>
  <c r="G247" i="18" s="1"/>
  <c r="E251" i="18"/>
  <c r="G251" i="18" s="1"/>
  <c r="E259" i="18"/>
  <c r="G259" i="18" s="1"/>
  <c r="E263" i="18"/>
  <c r="G263" i="18" s="1"/>
  <c r="E271" i="18"/>
  <c r="E275" i="18"/>
  <c r="E279" i="18"/>
  <c r="G279" i="18" s="1"/>
  <c r="E283" i="18"/>
  <c r="G283" i="18" s="1"/>
  <c r="E287" i="18"/>
  <c r="G287" i="18" s="1"/>
  <c r="E291" i="18"/>
  <c r="G291" i="18" s="1"/>
  <c r="E295" i="18"/>
  <c r="G295" i="18" s="1"/>
  <c r="E303" i="18"/>
  <c r="E46" i="18"/>
  <c r="E47" i="18"/>
  <c r="E150" i="18"/>
  <c r="G150" i="18" s="1"/>
  <c r="E151" i="18"/>
  <c r="G151" i="18" s="1"/>
  <c r="E299" i="18"/>
  <c r="G299" i="18" s="1"/>
  <c r="E307" i="18"/>
  <c r="G307" i="18" s="1"/>
  <c r="E306" i="18"/>
  <c r="G306" i="18" s="1"/>
  <c r="E8" i="18"/>
  <c r="G8" i="18" s="1"/>
  <c r="E7" i="18"/>
  <c r="G7" i="18" s="1"/>
  <c r="E16" i="18"/>
  <c r="E32" i="18"/>
  <c r="G32" i="18" s="1"/>
  <c r="E40" i="18"/>
  <c r="G40" i="18" s="1"/>
  <c r="E44" i="18"/>
  <c r="G44" i="18" s="1"/>
  <c r="E48" i="18"/>
  <c r="G48" i="18" s="1"/>
  <c r="E52" i="18"/>
  <c r="G52" i="18" s="1"/>
  <c r="E56" i="18"/>
  <c r="G56" i="18" s="1"/>
  <c r="E60" i="18"/>
  <c r="E59" i="18"/>
  <c r="E64" i="18"/>
  <c r="G64" i="18" s="1"/>
  <c r="E68" i="18"/>
  <c r="G68" i="18" s="1"/>
  <c r="E76" i="18"/>
  <c r="G76" i="18" s="1"/>
  <c r="E80" i="18"/>
  <c r="G80" i="18" s="1"/>
  <c r="E84" i="18"/>
  <c r="G84" i="18" s="1"/>
  <c r="E88" i="18"/>
  <c r="G88" i="18" s="1"/>
  <c r="E92" i="18"/>
  <c r="G92" i="18" s="1"/>
  <c r="E96" i="18"/>
  <c r="E100" i="18"/>
  <c r="G100" i="18" s="1"/>
  <c r="E104" i="18"/>
  <c r="G104" i="18" s="1"/>
  <c r="E108" i="18"/>
  <c r="G108" i="18" s="1"/>
  <c r="E112" i="18"/>
  <c r="G112" i="18" s="1"/>
  <c r="E111" i="18"/>
  <c r="G111" i="18" s="1"/>
  <c r="E116" i="18"/>
  <c r="E120" i="18"/>
  <c r="G120" i="18" s="1"/>
  <c r="E128" i="18"/>
  <c r="E132" i="18"/>
  <c r="G132" i="18" s="1"/>
  <c r="E136" i="18"/>
  <c r="G136" i="18" s="1"/>
  <c r="E140" i="18"/>
  <c r="G140" i="18" s="1"/>
  <c r="E144" i="18"/>
  <c r="G144" i="18" s="1"/>
  <c r="E148" i="18"/>
  <c r="G148" i="18" s="1"/>
  <c r="E152" i="18"/>
  <c r="G152" i="18" s="1"/>
  <c r="E156" i="18"/>
  <c r="G156" i="18" s="1"/>
  <c r="E160" i="18"/>
  <c r="E163" i="18"/>
  <c r="G163" i="18" s="1"/>
  <c r="E164" i="18"/>
  <c r="G164" i="18" s="1"/>
  <c r="E168" i="18"/>
  <c r="G168" i="18" s="1"/>
  <c r="E172" i="18"/>
  <c r="G172" i="18" s="1"/>
  <c r="E180" i="18"/>
  <c r="G180" i="18" s="1"/>
  <c r="E184" i="18"/>
  <c r="G184" i="18" s="1"/>
  <c r="E188" i="18"/>
  <c r="G188" i="18" s="1"/>
  <c r="E192" i="18"/>
  <c r="E196" i="18"/>
  <c r="G196" i="18" s="1"/>
  <c r="E200" i="18"/>
  <c r="G200" i="18" s="1"/>
  <c r="E204" i="18"/>
  <c r="G204" i="18" s="1"/>
  <c r="E208" i="18"/>
  <c r="G208" i="18" s="1"/>
  <c r="E212" i="18"/>
  <c r="G212" i="18" s="1"/>
  <c r="E216" i="18"/>
  <c r="G216" i="18" s="1"/>
  <c r="E215" i="18"/>
  <c r="G215" i="18" s="1"/>
  <c r="E220" i="18"/>
  <c r="E224" i="18"/>
  <c r="G224" i="18" s="1"/>
  <c r="E232" i="18"/>
  <c r="G232" i="18" s="1"/>
  <c r="E236" i="18"/>
  <c r="G236" i="18" s="1"/>
  <c r="E240" i="18"/>
  <c r="G240" i="18" s="1"/>
  <c r="E244" i="18"/>
  <c r="G244" i="18" s="1"/>
  <c r="E248" i="18"/>
  <c r="G248" i="18" s="1"/>
  <c r="E252" i="18"/>
  <c r="G252" i="18" s="1"/>
  <c r="E256" i="18"/>
  <c r="E260" i="18"/>
  <c r="G260" i="18" s="1"/>
  <c r="E264" i="18"/>
  <c r="G264" i="18" s="1"/>
  <c r="E268" i="18"/>
  <c r="G268" i="18" s="1"/>
  <c r="E267" i="18"/>
  <c r="G267" i="18" s="1"/>
  <c r="E272" i="18"/>
  <c r="G272" i="18" s="1"/>
  <c r="E276" i="18"/>
  <c r="G276" i="18" s="1"/>
  <c r="E284" i="18"/>
  <c r="G284" i="18" s="1"/>
  <c r="E288" i="18"/>
  <c r="E292" i="18"/>
  <c r="G292" i="18" s="1"/>
  <c r="E296" i="18"/>
  <c r="G296" i="18" s="1"/>
  <c r="E300" i="18"/>
  <c r="G300" i="18" s="1"/>
  <c r="E304" i="18"/>
  <c r="G304" i="18" s="1"/>
  <c r="E98" i="18"/>
  <c r="G98" i="18" s="1"/>
  <c r="E99" i="18"/>
  <c r="G99" i="18" s="1"/>
  <c r="E202" i="18"/>
  <c r="G202" i="18" s="1"/>
  <c r="E203" i="18"/>
  <c r="E254" i="18"/>
  <c r="G254" i="18" s="1"/>
  <c r="E255" i="18"/>
  <c r="G255" i="18" s="1"/>
  <c r="E4" i="18"/>
  <c r="G4" i="18" s="1"/>
  <c r="E12" i="18"/>
  <c r="G12" i="18" s="1"/>
  <c r="E24" i="18"/>
  <c r="G24" i="18" s="1"/>
  <c r="E28" i="18"/>
  <c r="G28" i="18" s="1"/>
  <c r="E36" i="18"/>
  <c r="G36" i="18" s="1"/>
  <c r="E2" i="18"/>
  <c r="E5" i="18"/>
  <c r="G5" i="18" s="1"/>
  <c r="E9" i="18"/>
  <c r="G9" i="18" s="1"/>
  <c r="E13" i="18"/>
  <c r="E17" i="18"/>
  <c r="G17" i="18" s="1"/>
  <c r="E20" i="18"/>
  <c r="G20" i="18" s="1"/>
  <c r="E21" i="18"/>
  <c r="G21" i="18" s="1"/>
  <c r="E25" i="18"/>
  <c r="G25" i="18" s="1"/>
  <c r="E29" i="18"/>
  <c r="G29" i="18" s="1"/>
  <c r="E37" i="18"/>
  <c r="G37" i="18" s="1"/>
  <c r="E41" i="18"/>
  <c r="G41" i="18" s="1"/>
  <c r="E45" i="18"/>
  <c r="G45" i="18" s="1"/>
  <c r="E49" i="18"/>
  <c r="G49" i="18" s="1"/>
  <c r="E53" i="18"/>
  <c r="G53" i="18" s="1"/>
  <c r="E57" i="18"/>
  <c r="G57" i="18" s="1"/>
  <c r="E61" i="18"/>
  <c r="G61" i="18" s="1"/>
  <c r="E65" i="18"/>
  <c r="G65" i="18" s="1"/>
  <c r="E69" i="18"/>
  <c r="G69" i="18" s="1"/>
  <c r="E72" i="18"/>
  <c r="G72" i="18" s="1"/>
  <c r="E73" i="18"/>
  <c r="G73" i="18" s="1"/>
  <c r="E77" i="18"/>
  <c r="G77" i="18" s="1"/>
  <c r="E81" i="18"/>
  <c r="G81" i="18" s="1"/>
  <c r="E89" i="18"/>
  <c r="G89" i="18" s="1"/>
  <c r="E93" i="18"/>
  <c r="G93" i="18" s="1"/>
  <c r="E97" i="18"/>
  <c r="E101" i="18"/>
  <c r="G101" i="18" s="1"/>
  <c r="E105" i="18"/>
  <c r="G105" i="18" s="1"/>
  <c r="E109" i="18"/>
  <c r="G109" i="18" s="1"/>
  <c r="E113" i="18"/>
  <c r="G113" i="18" s="1"/>
  <c r="E117" i="18"/>
  <c r="G117" i="18" s="1"/>
  <c r="E121" i="18"/>
  <c r="G121" i="18" s="1"/>
  <c r="E124" i="18"/>
  <c r="G124" i="18" s="1"/>
  <c r="E125" i="18"/>
  <c r="G125" i="18" s="1"/>
  <c r="E129" i="18"/>
  <c r="G129" i="18" s="1"/>
  <c r="E133" i="18"/>
  <c r="G133" i="18" s="1"/>
  <c r="E141" i="18"/>
  <c r="G141" i="18" s="1"/>
  <c r="E145" i="18"/>
  <c r="G145" i="18" s="1"/>
  <c r="E149" i="18"/>
  <c r="G149" i="18" s="1"/>
  <c r="E153" i="18"/>
  <c r="G153" i="18" s="1"/>
  <c r="E157" i="18"/>
  <c r="G157" i="18" s="1"/>
  <c r="E161" i="18"/>
  <c r="G161" i="18" s="1"/>
  <c r="E165" i="18"/>
  <c r="G165" i="18" s="1"/>
  <c r="E169" i="18"/>
  <c r="G169" i="18" s="1"/>
  <c r="E173" i="18"/>
  <c r="G173" i="18" s="1"/>
  <c r="E177" i="18"/>
  <c r="G177" i="18" s="1"/>
  <c r="E176" i="18"/>
  <c r="G176" i="18" s="1"/>
  <c r="E181" i="18"/>
  <c r="G181" i="18" s="1"/>
  <c r="E185" i="18"/>
  <c r="G185" i="18" s="1"/>
  <c r="E193" i="18"/>
  <c r="G193" i="18" s="1"/>
  <c r="E197" i="18"/>
  <c r="G197" i="18" s="1"/>
  <c r="E201" i="18"/>
  <c r="G201" i="18" s="1"/>
  <c r="E205" i="18"/>
  <c r="G205" i="18" s="1"/>
  <c r="E209" i="18"/>
  <c r="G209" i="18" s="1"/>
  <c r="E213" i="18"/>
  <c r="G213" i="18" s="1"/>
  <c r="E217" i="18"/>
  <c r="G217" i="18" s="1"/>
  <c r="E221" i="18"/>
  <c r="G221" i="18" s="1"/>
  <c r="E225" i="18"/>
  <c r="G225" i="18" s="1"/>
  <c r="E228" i="18"/>
  <c r="G228" i="18" s="1"/>
  <c r="E229" i="18"/>
  <c r="G229" i="18" s="1"/>
  <c r="E233" i="18"/>
  <c r="G233" i="18" s="1"/>
  <c r="E237" i="18"/>
  <c r="G237" i="18" s="1"/>
  <c r="E245" i="18"/>
  <c r="G245" i="18" s="1"/>
  <c r="E249" i="18"/>
  <c r="G249" i="18" s="1"/>
  <c r="E253" i="18"/>
  <c r="G253" i="18" s="1"/>
  <c r="E257" i="18"/>
  <c r="G257" i="18" s="1"/>
  <c r="E261" i="18"/>
  <c r="G261" i="18" s="1"/>
  <c r="E265" i="18"/>
  <c r="G265" i="18" s="1"/>
  <c r="E269" i="18"/>
  <c r="G269" i="18" s="1"/>
  <c r="E273" i="18"/>
  <c r="G273" i="18" s="1"/>
  <c r="E277" i="18"/>
  <c r="G277" i="18" s="1"/>
  <c r="E281" i="18"/>
  <c r="G281" i="18" s="1"/>
  <c r="E280" i="18"/>
  <c r="G280" i="18" s="1"/>
  <c r="E285" i="18"/>
  <c r="G285" i="18" s="1"/>
  <c r="E289" i="18"/>
  <c r="G289" i="18" s="1"/>
  <c r="E297" i="18"/>
  <c r="G297" i="18" s="1"/>
  <c r="E301" i="18"/>
  <c r="G301" i="18" s="1"/>
  <c r="E305" i="18"/>
  <c r="G305" i="18" s="1"/>
  <c r="E6" i="18"/>
  <c r="G6" i="18" s="1"/>
  <c r="E10" i="18"/>
  <c r="G10" i="18" s="1"/>
  <c r="E14" i="18"/>
  <c r="G14" i="18" s="1"/>
  <c r="E18" i="18"/>
  <c r="G18" i="18" s="1"/>
  <c r="E22" i="18"/>
  <c r="G22" i="18" s="1"/>
  <c r="E26" i="18"/>
  <c r="G26" i="18" s="1"/>
  <c r="E30" i="18"/>
  <c r="G30" i="18" s="1"/>
  <c r="E33" i="18"/>
  <c r="G33" i="18" s="1"/>
  <c r="E34" i="18"/>
  <c r="G34" i="18" s="1"/>
  <c r="E38" i="18"/>
  <c r="G38" i="18" s="1"/>
  <c r="E42" i="18"/>
  <c r="G42" i="18" s="1"/>
  <c r="E50" i="18"/>
  <c r="G50" i="18" s="1"/>
  <c r="E54" i="18"/>
  <c r="G54" i="18" s="1"/>
  <c r="E58" i="18"/>
  <c r="G58" i="18" s="1"/>
  <c r="E62" i="18"/>
  <c r="G62" i="18" s="1"/>
  <c r="E66" i="18"/>
  <c r="G66" i="18" s="1"/>
  <c r="E70" i="18"/>
  <c r="G70" i="18" s="1"/>
  <c r="E74" i="18"/>
  <c r="G74" i="18" s="1"/>
  <c r="E78" i="18"/>
  <c r="G78" i="18" s="1"/>
  <c r="E82" i="18"/>
  <c r="G82" i="18" s="1"/>
  <c r="E86" i="18"/>
  <c r="G86" i="18" s="1"/>
  <c r="E85" i="18"/>
  <c r="G85" i="18" s="1"/>
  <c r="E90" i="18"/>
  <c r="G90" i="18" s="1"/>
  <c r="E94" i="18"/>
  <c r="G94" i="18" s="1"/>
  <c r="E102" i="18"/>
  <c r="G102" i="18" s="1"/>
  <c r="E106" i="18"/>
  <c r="G106" i="18" s="1"/>
  <c r="E110" i="18"/>
  <c r="G110" i="18" s="1"/>
  <c r="E114" i="18"/>
  <c r="G114" i="18" s="1"/>
  <c r="E118" i="18"/>
  <c r="G118" i="18" s="1"/>
  <c r="E122" i="18"/>
  <c r="G122" i="18" s="1"/>
  <c r="E126" i="18"/>
  <c r="G126" i="18" s="1"/>
  <c r="E130" i="18"/>
  <c r="G130" i="18" s="1"/>
  <c r="E134" i="18"/>
  <c r="G134" i="18" s="1"/>
  <c r="E138" i="18"/>
  <c r="G138" i="18" s="1"/>
  <c r="E137" i="18"/>
  <c r="G137" i="18" s="1"/>
  <c r="E142" i="18"/>
  <c r="G142" i="18" s="1"/>
  <c r="E146" i="18"/>
  <c r="G146" i="18" s="1"/>
  <c r="E154" i="18"/>
  <c r="G154" i="18" s="1"/>
  <c r="E158" i="18"/>
  <c r="G158" i="18" s="1"/>
  <c r="E162" i="18"/>
  <c r="G162" i="18" s="1"/>
  <c r="E166" i="18"/>
  <c r="G166" i="18" s="1"/>
  <c r="E170" i="18"/>
  <c r="G170" i="18" s="1"/>
  <c r="E174" i="18"/>
  <c r="G174" i="18" s="1"/>
  <c r="E178" i="18"/>
  <c r="G178" i="18" s="1"/>
  <c r="E182" i="18"/>
  <c r="G182" i="18" s="1"/>
  <c r="E186" i="18"/>
  <c r="G186" i="18" s="1"/>
  <c r="E190" i="18"/>
  <c r="G190" i="18" s="1"/>
  <c r="E189" i="18"/>
  <c r="G189" i="18" s="1"/>
  <c r="E194" i="18"/>
  <c r="G194" i="18" s="1"/>
  <c r="E198" i="18"/>
  <c r="G198" i="18" s="1"/>
  <c r="E206" i="18"/>
  <c r="G206" i="18" s="1"/>
  <c r="E210" i="18"/>
  <c r="G210" i="18" s="1"/>
  <c r="E214" i="18"/>
  <c r="G214" i="18" s="1"/>
  <c r="E218" i="18"/>
  <c r="G218" i="18" s="1"/>
  <c r="E222" i="18"/>
  <c r="G222" i="18" s="1"/>
  <c r="E226" i="18"/>
  <c r="G226" i="18" s="1"/>
  <c r="E230" i="18"/>
  <c r="G230" i="18" s="1"/>
  <c r="E234" i="18"/>
  <c r="G234" i="18" s="1"/>
  <c r="E238" i="18"/>
  <c r="G238" i="18" s="1"/>
  <c r="E241" i="18"/>
  <c r="G241" i="18" s="1"/>
  <c r="E242" i="18"/>
  <c r="G242" i="18" s="1"/>
  <c r="E246" i="18"/>
  <c r="G246" i="18" s="1"/>
  <c r="E250" i="18"/>
  <c r="G250" i="18" s="1"/>
  <c r="E258" i="18"/>
  <c r="G258" i="18" s="1"/>
  <c r="E262" i="18"/>
  <c r="G262" i="18" s="1"/>
  <c r="E266" i="18"/>
  <c r="G266" i="18" s="1"/>
  <c r="E270" i="18"/>
  <c r="G270" i="18" s="1"/>
  <c r="E274" i="18"/>
  <c r="G274" i="18" s="1"/>
  <c r="E278" i="18"/>
  <c r="G278" i="18" s="1"/>
  <c r="E282" i="18"/>
  <c r="G282" i="18" s="1"/>
  <c r="E286" i="18"/>
  <c r="G286" i="18" s="1"/>
  <c r="E290" i="18"/>
  <c r="G290" i="18" s="1"/>
  <c r="E294" i="18"/>
  <c r="G294" i="18" s="1"/>
  <c r="E293" i="18"/>
  <c r="G293" i="18" s="1"/>
  <c r="E298" i="18"/>
  <c r="G298" i="18" s="1"/>
  <c r="E302" i="18"/>
  <c r="G302" i="18" s="1"/>
  <c r="A345" i="18"/>
  <c r="A346" i="18" s="1"/>
  <c r="A347" i="18" s="1"/>
  <c r="A348" i="18" s="1"/>
  <c r="A349" i="18" s="1"/>
  <c r="A350" i="18" s="1"/>
  <c r="A351" i="18" s="1"/>
  <c r="G2" i="18"/>
  <c r="G13" i="18"/>
  <c r="G310" i="18"/>
  <c r="G83" i="18"/>
  <c r="G159" i="18"/>
  <c r="G3" i="18"/>
  <c r="G119" i="18"/>
  <c r="G303" i="18"/>
  <c r="G309" i="18"/>
  <c r="G311" i="18"/>
  <c r="G11" i="18"/>
  <c r="G59" i="18"/>
  <c r="G60" i="18"/>
  <c r="G203" i="18"/>
  <c r="G16" i="18"/>
  <c r="G47" i="18"/>
  <c r="G96" i="18"/>
  <c r="G308" i="18"/>
  <c r="G116" i="18"/>
  <c r="G128" i="18"/>
  <c r="G43" i="18"/>
  <c r="G46" i="18"/>
  <c r="G97" i="18"/>
  <c r="G160" i="18"/>
  <c r="G123" i="18"/>
  <c r="G195" i="18"/>
  <c r="G220" i="18"/>
  <c r="G192" i="18"/>
  <c r="G231" i="18"/>
  <c r="G256" i="18"/>
  <c r="G235" i="18"/>
  <c r="G271" i="18"/>
  <c r="G275" i="18"/>
  <c r="G288" i="18"/>
  <c r="G339" i="18" l="1"/>
  <c r="G337" i="18"/>
  <c r="G336" i="18"/>
  <c r="G338" i="18"/>
  <c r="G335" i="18"/>
  <c r="G340" i="18"/>
  <c r="G334" i="18"/>
  <c r="G333" i="18"/>
  <c r="G359" i="18" l="1"/>
  <c r="G360" i="18" s="1"/>
  <c r="G362" i="18" s="1"/>
  <c r="G353" i="18" a="1"/>
  <c r="G353" i="18" s="1"/>
  <c r="G355" i="18" s="1"/>
  <c r="G363" i="18" l="1"/>
  <c r="E353" i="19"/>
  <c r="F114" i="19" l="1"/>
  <c r="F192" i="19"/>
  <c r="F131" i="19"/>
  <c r="F49" i="19"/>
  <c r="F136" i="19"/>
  <c r="F4" i="19"/>
  <c r="F178" i="19"/>
  <c r="F58" i="19"/>
  <c r="F143" i="19"/>
  <c r="F97" i="19"/>
  <c r="F165" i="19"/>
  <c r="F67" i="19"/>
  <c r="F74" i="19"/>
  <c r="F288" i="19"/>
  <c r="I288" i="19" s="1"/>
  <c r="F125" i="19"/>
  <c r="F249" i="19"/>
  <c r="I249" i="19" s="1"/>
  <c r="F228" i="19"/>
  <c r="I228" i="19" s="1"/>
  <c r="F33" i="19"/>
  <c r="F23" i="19"/>
  <c r="F176" i="19"/>
  <c r="F298" i="19"/>
  <c r="I298" i="19" s="1"/>
  <c r="F157" i="19"/>
  <c r="F340" i="19"/>
  <c r="I340" i="19" s="1"/>
  <c r="F196" i="19"/>
  <c r="F44" i="19"/>
  <c r="F27" i="19"/>
  <c r="F319" i="19"/>
  <c r="I319" i="19" s="1"/>
  <c r="F147" i="19"/>
  <c r="F107" i="19"/>
  <c r="F155" i="19"/>
  <c r="F207" i="19"/>
  <c r="F285" i="19"/>
  <c r="I285" i="19" s="1"/>
  <c r="F177" i="19"/>
  <c r="F269" i="19"/>
  <c r="I269" i="19" s="1"/>
  <c r="F32" i="19"/>
  <c r="F36" i="19"/>
  <c r="F353" i="19"/>
  <c r="I353" i="19" s="1"/>
  <c r="F199" i="19"/>
  <c r="F276" i="19"/>
  <c r="I276" i="19" s="1"/>
  <c r="F122" i="19"/>
  <c r="F274" i="19"/>
  <c r="I274" i="19" s="1"/>
  <c r="F142" i="19"/>
  <c r="F78" i="19"/>
  <c r="F70" i="19"/>
  <c r="F133" i="19"/>
  <c r="F104" i="19"/>
  <c r="F41" i="19"/>
  <c r="F278" i="19"/>
  <c r="I278" i="19" s="1"/>
  <c r="F120" i="19"/>
  <c r="F226" i="19"/>
  <c r="I226" i="19" s="1"/>
  <c r="F135" i="19"/>
  <c r="F332" i="19"/>
  <c r="I332" i="19" s="1"/>
  <c r="F284" i="19"/>
  <c r="I284" i="19" s="1"/>
  <c r="F113" i="19"/>
  <c r="F5" i="19"/>
  <c r="F134" i="19"/>
  <c r="F12" i="19"/>
  <c r="F141" i="19"/>
  <c r="F88" i="19"/>
  <c r="F95" i="19"/>
  <c r="F238" i="19"/>
  <c r="I238" i="19" s="1"/>
  <c r="F90" i="19"/>
  <c r="F164" i="19"/>
  <c r="F330" i="19"/>
  <c r="I330" i="19" s="1"/>
  <c r="F318" i="19"/>
  <c r="I318" i="19" s="1"/>
  <c r="F183" i="19"/>
  <c r="F160" i="19"/>
  <c r="F239" i="19"/>
  <c r="I239" i="19" s="1"/>
  <c r="F72" i="19"/>
  <c r="F325" i="19"/>
  <c r="I325" i="19" s="1"/>
  <c r="F240" i="19"/>
  <c r="I240" i="19" s="1"/>
  <c r="F195" i="19"/>
  <c r="F233" i="19"/>
  <c r="I233" i="19" s="1"/>
  <c r="F3" i="19"/>
  <c r="F343" i="19"/>
  <c r="I343" i="19" s="1"/>
  <c r="F310" i="19"/>
  <c r="I310" i="19" s="1"/>
  <c r="F270" i="19"/>
  <c r="I270" i="19" s="1"/>
  <c r="F306" i="19"/>
  <c r="I306" i="19" s="1"/>
  <c r="F257" i="19"/>
  <c r="I257" i="19" s="1"/>
  <c r="F7" i="19"/>
  <c r="F121" i="19"/>
  <c r="F103" i="19"/>
  <c r="F73" i="19"/>
  <c r="F252" i="19"/>
  <c r="I252" i="19" s="1"/>
  <c r="F297" i="19"/>
  <c r="I297" i="19" s="1"/>
  <c r="F337" i="19"/>
  <c r="I337" i="19" s="1"/>
  <c r="F222" i="19"/>
  <c r="I222" i="19" s="1"/>
  <c r="F272" i="19"/>
  <c r="I272" i="19" s="1"/>
  <c r="F236" i="19"/>
  <c r="I236" i="19" s="1"/>
  <c r="F96" i="19"/>
  <c r="F251" i="19"/>
  <c r="I251" i="19" s="1"/>
  <c r="F168" i="19"/>
  <c r="F282" i="19"/>
  <c r="I282" i="19" s="1"/>
  <c r="F65" i="19"/>
  <c r="F312" i="19"/>
  <c r="I312" i="19" s="1"/>
  <c r="F245" i="19"/>
  <c r="I245" i="19" s="1"/>
  <c r="F53" i="19"/>
  <c r="F317" i="19"/>
  <c r="I317" i="19" s="1"/>
  <c r="F8" i="19"/>
  <c r="F296" i="19"/>
  <c r="I296" i="19" s="1"/>
  <c r="F210" i="19"/>
  <c r="I210" i="19" s="1"/>
  <c r="F59" i="19"/>
  <c r="F151" i="19"/>
  <c r="F15" i="19"/>
  <c r="F303" i="19"/>
  <c r="I303" i="19" s="1"/>
  <c r="F37" i="19"/>
  <c r="F19" i="19"/>
  <c r="F301" i="19"/>
  <c r="I301" i="19" s="1"/>
  <c r="F167" i="19"/>
  <c r="F130" i="19"/>
  <c r="F295" i="19"/>
  <c r="I295" i="19" s="1"/>
  <c r="F299" i="19"/>
  <c r="I299" i="19" s="1"/>
  <c r="F286" i="19"/>
  <c r="I286" i="19" s="1"/>
  <c r="F292" i="19"/>
  <c r="I292" i="19" s="1"/>
  <c r="F316" i="19"/>
  <c r="I316" i="19" s="1"/>
  <c r="F344" i="19"/>
  <c r="I344" i="19" s="1"/>
  <c r="F66" i="19"/>
  <c r="F231" i="19"/>
  <c r="I231" i="19" s="1"/>
  <c r="F308" i="19"/>
  <c r="I308" i="19" s="1"/>
  <c r="F150" i="19"/>
  <c r="F129" i="19"/>
  <c r="F349" i="19"/>
  <c r="I349" i="19" s="1"/>
  <c r="F214" i="19"/>
  <c r="I214" i="19" s="1"/>
  <c r="F31" i="19"/>
  <c r="F163" i="19"/>
  <c r="F218" i="19"/>
  <c r="F321" i="19"/>
  <c r="I321" i="19" s="1"/>
  <c r="F322" i="19"/>
  <c r="I322" i="19" s="1"/>
  <c r="F173" i="19"/>
  <c r="F116" i="19"/>
  <c r="F331" i="19"/>
  <c r="I331" i="19" s="1"/>
  <c r="F339" i="19"/>
  <c r="I339" i="19" s="1"/>
  <c r="F80" i="19"/>
  <c r="F268" i="19"/>
  <c r="I268" i="19" s="1"/>
  <c r="F253" i="19"/>
  <c r="I253" i="19" s="1"/>
  <c r="F223" i="19"/>
  <c r="I223" i="19" s="1"/>
  <c r="F200" i="19"/>
  <c r="F181" i="19"/>
  <c r="F305" i="19"/>
  <c r="I305" i="19" s="1"/>
  <c r="F206" i="19"/>
  <c r="F154" i="19"/>
  <c r="F182" i="19"/>
  <c r="F328" i="19"/>
  <c r="I328" i="19" s="1"/>
  <c r="F320" i="19"/>
  <c r="I320" i="19" s="1"/>
  <c r="F115" i="19"/>
  <c r="F61" i="19"/>
  <c r="F112" i="19"/>
  <c r="F313" i="19"/>
  <c r="I313" i="19" s="1"/>
  <c r="F144" i="19"/>
  <c r="F184" i="19"/>
  <c r="F175" i="19"/>
  <c r="F54" i="19"/>
  <c r="F180" i="19"/>
  <c r="F294" i="19"/>
  <c r="I294" i="19" s="1"/>
  <c r="F30" i="19"/>
  <c r="F212" i="19"/>
  <c r="I212" i="19" s="1"/>
  <c r="F237" i="19"/>
  <c r="I237" i="19" s="1"/>
  <c r="F166" i="19"/>
  <c r="F62" i="19"/>
  <c r="F289" i="19"/>
  <c r="I289" i="19" s="1"/>
  <c r="F94" i="19"/>
  <c r="F217" i="19"/>
  <c r="I217" i="19" s="1"/>
  <c r="F91" i="19"/>
  <c r="F342" i="19"/>
  <c r="I342" i="19" s="1"/>
  <c r="F244" i="19"/>
  <c r="I244" i="19" s="1"/>
  <c r="F234" i="19"/>
  <c r="I234" i="19" s="1"/>
  <c r="F152" i="19"/>
  <c r="F69" i="19"/>
  <c r="F287" i="19"/>
  <c r="I287" i="19" s="1"/>
  <c r="F118" i="19"/>
  <c r="F21" i="19"/>
  <c r="F190" i="19"/>
  <c r="F250" i="19"/>
  <c r="I250" i="19" s="1"/>
  <c r="F219" i="19"/>
  <c r="I219" i="19" s="1"/>
  <c r="F63" i="19"/>
  <c r="F259" i="19"/>
  <c r="I259" i="19" s="1"/>
  <c r="F291" i="19"/>
  <c r="I291" i="19" s="1"/>
  <c r="F64" i="19"/>
  <c r="F51" i="19"/>
  <c r="F159" i="19"/>
  <c r="F260" i="19"/>
  <c r="I260" i="19" s="1"/>
  <c r="F230" i="19"/>
  <c r="I230" i="19" s="1"/>
  <c r="F232" i="19"/>
  <c r="I232" i="19" s="1"/>
  <c r="F16" i="19"/>
  <c r="F123" i="19"/>
  <c r="F75" i="19"/>
  <c r="F161" i="19"/>
  <c r="F243" i="19"/>
  <c r="I243" i="19" s="1"/>
  <c r="F38" i="19"/>
  <c r="F18" i="19"/>
  <c r="F145" i="19"/>
  <c r="F290" i="19"/>
  <c r="I290" i="19" s="1"/>
  <c r="F89" i="19"/>
  <c r="F265" i="19"/>
  <c r="I265" i="19" s="1"/>
  <c r="F20" i="19"/>
  <c r="F335" i="19"/>
  <c r="I335" i="19" s="1"/>
  <c r="F348" i="19"/>
  <c r="I348" i="19" s="1"/>
  <c r="F172" i="19"/>
  <c r="F197" i="19"/>
  <c r="F205" i="19"/>
  <c r="F93" i="19"/>
  <c r="F108" i="19"/>
  <c r="F336" i="19"/>
  <c r="I336" i="19" s="1"/>
  <c r="F77" i="19"/>
  <c r="F279" i="19"/>
  <c r="I279" i="19" s="1"/>
  <c r="F100" i="19"/>
  <c r="F185" i="19"/>
  <c r="F156" i="19"/>
  <c r="F126" i="19"/>
  <c r="F338" i="19"/>
  <c r="I338" i="19" s="1"/>
  <c r="F281" i="19"/>
  <c r="I281" i="19" s="1"/>
  <c r="F314" i="19"/>
  <c r="I314" i="19" s="1"/>
  <c r="F248" i="19"/>
  <c r="I248" i="19" s="1"/>
  <c r="F137" i="19"/>
  <c r="F350" i="19"/>
  <c r="I350" i="19" s="1"/>
  <c r="F57" i="19"/>
  <c r="F351" i="19"/>
  <c r="F179" i="19"/>
  <c r="F14" i="19"/>
  <c r="F92" i="19"/>
  <c r="F47" i="19"/>
  <c r="F87" i="19"/>
  <c r="F300" i="19"/>
  <c r="I300" i="19" s="1"/>
  <c r="F255" i="19"/>
  <c r="I255" i="19" s="1"/>
  <c r="F56" i="19"/>
  <c r="F174" i="19"/>
  <c r="F188" i="19"/>
  <c r="F262" i="19"/>
  <c r="I262" i="19" s="1"/>
  <c r="F111" i="19"/>
  <c r="F85" i="19"/>
  <c r="F242" i="19"/>
  <c r="I242" i="19" s="1"/>
  <c r="F311" i="19"/>
  <c r="I311" i="19" s="1"/>
  <c r="F229" i="19"/>
  <c r="I229" i="19" s="1"/>
  <c r="F307" i="19"/>
  <c r="I307" i="19" s="1"/>
  <c r="F83" i="19"/>
  <c r="F171" i="19"/>
  <c r="F264" i="19"/>
  <c r="I264" i="19" s="1"/>
  <c r="F202" i="19"/>
  <c r="F283" i="19"/>
  <c r="I283" i="19" s="1"/>
  <c r="F211" i="19"/>
  <c r="I211" i="19" s="1"/>
  <c r="F169" i="19"/>
  <c r="F52" i="19"/>
  <c r="F124" i="19"/>
  <c r="F117" i="19"/>
  <c r="F256" i="19"/>
  <c r="I256" i="19" s="1"/>
  <c r="F68" i="19"/>
  <c r="F208" i="19"/>
  <c r="F76" i="19"/>
  <c r="F35" i="19"/>
  <c r="F138" i="19"/>
  <c r="F280" i="19"/>
  <c r="I280" i="19" s="1"/>
  <c r="F329" i="19"/>
  <c r="I329" i="19" s="1"/>
  <c r="F149" i="19"/>
  <c r="F189" i="19"/>
  <c r="F187" i="19"/>
  <c r="F247" i="19"/>
  <c r="I247" i="19" s="1"/>
  <c r="F13" i="19"/>
  <c r="F26" i="19"/>
  <c r="F254" i="19"/>
  <c r="I254" i="19" s="1"/>
  <c r="F101" i="19"/>
  <c r="F345" i="19"/>
  <c r="I345" i="19" s="1"/>
  <c r="F55" i="19"/>
  <c r="F277" i="19"/>
  <c r="I277" i="19" s="1"/>
  <c r="F43" i="19"/>
  <c r="F215" i="19"/>
  <c r="I215" i="19" s="1"/>
  <c r="F29" i="19"/>
  <c r="F327" i="19"/>
  <c r="I327" i="19" s="1"/>
  <c r="F22" i="19"/>
  <c r="F225" i="19"/>
  <c r="I225" i="19" s="1"/>
  <c r="F84" i="19"/>
  <c r="F162" i="19"/>
  <c r="F198" i="19"/>
  <c r="F304" i="19"/>
  <c r="I304" i="19" s="1"/>
  <c r="F148" i="19"/>
  <c r="F275" i="19"/>
  <c r="I275" i="19" s="1"/>
  <c r="F186" i="19"/>
  <c r="F258" i="19"/>
  <c r="I258" i="19" s="1"/>
  <c r="F132" i="19"/>
  <c r="F9" i="19"/>
  <c r="F204" i="19"/>
  <c r="F6" i="19"/>
  <c r="F267" i="19"/>
  <c r="I267" i="19" s="1"/>
  <c r="F213" i="19"/>
  <c r="I213" i="19" s="1"/>
  <c r="F194" i="19"/>
  <c r="F28" i="19"/>
  <c r="F39" i="19"/>
  <c r="F293" i="19"/>
  <c r="I293" i="19" s="1"/>
  <c r="F203" i="19"/>
  <c r="F273" i="19"/>
  <c r="I273" i="19" s="1"/>
  <c r="F48" i="19"/>
  <c r="F227" i="19"/>
  <c r="I227" i="19" s="1"/>
  <c r="F153" i="19"/>
  <c r="F341" i="19"/>
  <c r="I341" i="19" s="1"/>
  <c r="F86" i="19"/>
  <c r="F352" i="19"/>
  <c r="I352" i="19" s="1"/>
  <c r="F209" i="19"/>
  <c r="F271" i="19"/>
  <c r="I271" i="19" s="1"/>
  <c r="F11" i="19"/>
  <c r="F82" i="19"/>
  <c r="F170" i="19"/>
  <c r="F60" i="19"/>
  <c r="F315" i="19"/>
  <c r="I315" i="19" s="1"/>
  <c r="F146" i="19"/>
  <c r="F106" i="19"/>
  <c r="F110" i="19"/>
  <c r="F127" i="19"/>
  <c r="F50" i="19"/>
  <c r="F193" i="19"/>
  <c r="F24" i="19"/>
  <c r="F302" i="19"/>
  <c r="I302" i="19" s="1"/>
  <c r="F266" i="19"/>
  <c r="I266" i="19" s="1"/>
  <c r="F46" i="19"/>
  <c r="F40" i="19"/>
  <c r="F221" i="19"/>
  <c r="I221" i="19" s="1"/>
  <c r="F99" i="19"/>
  <c r="F10" i="19"/>
  <c r="F235" i="19"/>
  <c r="I235" i="19" s="1"/>
  <c r="F119" i="19"/>
  <c r="F81" i="19"/>
  <c r="F201" i="19"/>
  <c r="F224" i="19"/>
  <c r="I224" i="19" s="1"/>
  <c r="F102" i="19"/>
  <c r="F323" i="19"/>
  <c r="I323" i="19" s="1"/>
  <c r="F326" i="19"/>
  <c r="I326" i="19" s="1"/>
  <c r="F216" i="19"/>
  <c r="I216" i="19" s="1"/>
  <c r="F45" i="19"/>
  <c r="F71" i="19"/>
  <c r="F263" i="19"/>
  <c r="I263" i="19" s="1"/>
  <c r="F98" i="19"/>
  <c r="F220" i="19"/>
  <c r="I220" i="19" s="1"/>
  <c r="F105" i="19"/>
  <c r="F191" i="19"/>
  <c r="F246" i="19"/>
  <c r="I246" i="19" s="1"/>
  <c r="F17" i="19"/>
  <c r="F158" i="19"/>
  <c r="F34" i="19"/>
  <c r="F139" i="19"/>
  <c r="F79" i="19"/>
  <c r="F140" i="19"/>
  <c r="F241" i="19"/>
  <c r="I241" i="19" s="1"/>
  <c r="F25" i="19"/>
  <c r="F261" i="19"/>
  <c r="I261" i="19" s="1"/>
  <c r="F109" i="19"/>
  <c r="F42" i="19"/>
  <c r="F309" i="19"/>
  <c r="I309" i="19" s="1"/>
  <c r="F324" i="19"/>
  <c r="I324" i="19" s="1"/>
  <c r="F128" i="19"/>
  <c r="I367" i="19" l="1"/>
  <c r="I369" i="19" s="1"/>
  <c r="I362" i="19" l="1" a="1"/>
  <c r="I362" i="19" s="1"/>
  <c r="I364" i="19" s="1"/>
  <c r="I370" i="19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<sst xmlns="http://schemas.openxmlformats.org/spreadsheetml/2006/main" count="239" uniqueCount="52">
  <si>
    <t>Fator</t>
  </si>
  <si>
    <t>-</t>
  </si>
  <si>
    <t>Grat.Nat</t>
  </si>
  <si>
    <t>% mês</t>
  </si>
  <si>
    <t>Valor atualizado</t>
  </si>
  <si>
    <t>% acumulado</t>
  </si>
  <si>
    <t>Mês/ano</t>
  </si>
  <si>
    <t>Média das 80% maiores remunerações de contribuição:</t>
  </si>
  <si>
    <t>Nº meses</t>
  </si>
  <si>
    <t>Remun./Subsídio de contribuição</t>
  </si>
  <si>
    <t>Total</t>
  </si>
  <si>
    <t>até julho/1994</t>
  </si>
  <si>
    <t>desde julho/1994</t>
  </si>
  <si>
    <t>&lt;== Digitar a quantidade de parcelas anteriores a julho/1994</t>
  </si>
  <si>
    <r>
      <t xml:space="preserve">Valor base para o cálculo do Benefício Especial </t>
    </r>
    <r>
      <rPr>
        <b/>
        <sz val="12"/>
        <color indexed="10"/>
        <rFont val="Calibri"/>
        <family val="2"/>
        <scheme val="minor"/>
      </rPr>
      <t>(a)</t>
    </r>
  </si>
  <si>
    <r>
      <t>Tc = Quantidade de contribuições</t>
    </r>
    <r>
      <rPr>
        <b/>
        <sz val="12"/>
        <color rgb="FFFF0000"/>
        <rFont val="Calibri"/>
        <family val="2"/>
        <scheme val="minor"/>
      </rPr>
      <t xml:space="preserve"> (b)</t>
    </r>
  </si>
  <si>
    <r>
      <t xml:space="preserve">Valor </t>
    </r>
    <r>
      <rPr>
        <b/>
        <u/>
        <sz val="12"/>
        <rFont val="Calibri"/>
        <family val="2"/>
        <scheme val="minor"/>
      </rPr>
      <t>SIMULADO</t>
    </r>
    <r>
      <rPr>
        <b/>
        <sz val="12"/>
        <rFont val="Calibri"/>
        <family val="2"/>
        <scheme val="minor"/>
      </rPr>
      <t xml:space="preserve"> do Benefício Especial*</t>
    </r>
    <r>
      <rPr>
        <b/>
        <sz val="12"/>
        <color indexed="10"/>
        <rFont val="Calibri"/>
        <family val="2"/>
        <scheme val="minor"/>
      </rPr>
      <t xml:space="preserve"> (a x d)</t>
    </r>
  </si>
  <si>
    <r>
      <t>Fc = Fator de conversão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indexed="10"/>
        <rFont val="Calibri"/>
        <family val="2"/>
        <scheme val="minor"/>
      </rPr>
      <t>(d = b / c)</t>
    </r>
  </si>
  <si>
    <r>
      <t xml:space="preserve">Tt = Tempo para aposentadoria [13 x 30] </t>
    </r>
    <r>
      <rPr>
        <b/>
        <sz val="12"/>
        <color indexed="10"/>
        <rFont val="Calibri"/>
        <family val="2"/>
        <scheme val="minor"/>
      </rPr>
      <t>(c)</t>
    </r>
  </si>
  <si>
    <t>Cálculo do Benefício Especial (MULHER)</t>
  </si>
  <si>
    <r>
      <t>*</t>
    </r>
    <r>
      <rPr>
        <sz val="11"/>
        <rFont val="Calibri"/>
        <family val="2"/>
        <scheme val="minor"/>
      </rPr>
      <t xml:space="preserve">O valor </t>
    </r>
    <r>
      <rPr>
        <b/>
        <u/>
        <sz val="11"/>
        <rFont val="Calibri"/>
        <family val="2"/>
        <scheme val="minor"/>
      </rPr>
      <t>OFICIAL</t>
    </r>
    <r>
      <rPr>
        <sz val="11"/>
        <rFont val="Calibri"/>
        <family val="2"/>
        <scheme val="minor"/>
      </rPr>
      <t xml:space="preserve"> deve ser fornecido pela área de pagto do Orgão.</t>
    </r>
  </si>
  <si>
    <r>
      <t xml:space="preserve">Limite máximo do benefício do RGPS/INSS </t>
    </r>
    <r>
      <rPr>
        <b/>
        <sz val="12"/>
        <color indexed="10"/>
        <rFont val="Calibri"/>
        <family val="2"/>
        <scheme val="minor"/>
      </rPr>
      <t>(2021)</t>
    </r>
  </si>
  <si>
    <r>
      <t>Limite máximo do benefício do RGPS/INSS</t>
    </r>
    <r>
      <rPr>
        <b/>
        <sz val="12"/>
        <color indexed="10"/>
        <rFont val="Calibri"/>
        <family val="2"/>
        <scheme val="minor"/>
      </rPr>
      <t xml:space="preserve"> (2021)</t>
    </r>
  </si>
  <si>
    <t>Tt = 325, quando servidor titular do cargo de professor  exclusivamente em efetivo exercício das funções de magistério na educação infantil e no ensino fundamental e médio, para ambos os sexos, nos termos, do art. 14-D da Lei Complementar nº 64, de 2002.</t>
  </si>
  <si>
    <t>Tt = 390, quando servidor titular de cargo efetivo do Estado de Minas Gerais ou por membro do Poder Judiciário, do Ministério Público, da Defensoria Pública e do Tribunal de Contas, se mulher, nos termos da alínea “a” do inciso III do art. 74 da Lei Complementar nº 64, de 2002.</t>
  </si>
  <si>
    <r>
      <t xml:space="preserve">Tt = Tempo para aposentadoria [13 x 25] </t>
    </r>
    <r>
      <rPr>
        <b/>
        <sz val="12"/>
        <color indexed="10"/>
        <rFont val="Calibri"/>
        <family val="2"/>
        <scheme val="minor"/>
      </rPr>
      <t>(c)</t>
    </r>
  </si>
  <si>
    <t>Cálculo do Benefício Especial(PROFESSOR)</t>
  </si>
  <si>
    <t>Mês</t>
  </si>
  <si>
    <t>IPCA</t>
  </si>
  <si>
    <t>Teto RGPS</t>
  </si>
  <si>
    <t>Cálculo do Benefício Especial</t>
  </si>
  <si>
    <t>Selecione</t>
  </si>
  <si>
    <t>Tipo Benefício</t>
  </si>
  <si>
    <t>Mulher</t>
  </si>
  <si>
    <t>Homem</t>
  </si>
  <si>
    <t>Professores</t>
  </si>
  <si>
    <t>Tt = 390, quando servidor titular de cargo efetivo do Estado de Minas Gerais ou por membro do Poder Judiciário, do Ministério Público, da Defensoria Pública e do Tribunal de Contas, se mulher, nos termos da alínea “a” do inciso III do art. 74 da Lei Complementar nº 64, de 2002.
Tt = 455, quando servidor titular de cargo efetivo do Estado de Minas Gerais ou por membro do Poder Judiciário, do Ministério Público, da Defensoria Pública e do Tribunal de Contas, se homem, nos termos da alínea “a” do inciso III do art. 74 da Lei Complementar nº 64, de 2002.
Tt = 325, quando servidor titular do cargo de professor  exclusivamente em efetivo exercício das funções de magistério na educação infantil e no ensino fundamental e médio, para ambos os sexos, nos termos, do art. 14-D da Lei Complementar nº 64, de 2002.</t>
  </si>
  <si>
    <t>Remun./Subsídio de contribuição ¹</t>
  </si>
  <si>
    <t>²Valor limitado a 1 inteiro.</t>
  </si>
  <si>
    <t>Grat.Nat³</t>
  </si>
  <si>
    <t>³O valor da gratificação natalina será o valor da remuneração do mês de dezembro do respectivo ano e o valor será preenchido automaticamente pela planilha.</t>
  </si>
  <si>
    <t>Tipo de Beneficiário</t>
  </si>
  <si>
    <t>&lt;== Selecionar o tipo de beneficiário</t>
  </si>
  <si>
    <r>
      <rPr>
        <sz val="11"/>
        <rFont val="Calibri"/>
        <family val="2"/>
        <scheme val="minor"/>
      </rPr>
      <t xml:space="preserve">¹O valor </t>
    </r>
    <r>
      <rPr>
        <b/>
        <u/>
        <sz val="11"/>
        <rFont val="Calibri"/>
        <family val="2"/>
        <scheme val="minor"/>
      </rPr>
      <t>OFICIAL</t>
    </r>
    <r>
      <rPr>
        <sz val="11"/>
        <rFont val="Calibri"/>
        <family val="2"/>
        <scheme val="minor"/>
      </rPr>
      <t xml:space="preserve"> deve ser fornecido pela área de pagto do Órgão.</t>
    </r>
  </si>
  <si>
    <r>
      <t xml:space="preserve">Valor </t>
    </r>
    <r>
      <rPr>
        <b/>
        <u/>
        <sz val="14"/>
        <color theme="0"/>
        <rFont val="Calibri"/>
        <family val="2"/>
        <scheme val="minor"/>
      </rPr>
      <t>SIMULADO</t>
    </r>
    <r>
      <rPr>
        <b/>
        <sz val="14"/>
        <color theme="0"/>
        <rFont val="Calibri"/>
        <family val="2"/>
        <scheme val="minor"/>
      </rPr>
      <t xml:space="preserve"> do Benefício Especial*</t>
    </r>
    <r>
      <rPr>
        <b/>
        <sz val="14"/>
        <color indexed="10"/>
        <rFont val="Calibri"/>
        <family val="2"/>
        <scheme val="minor"/>
      </rPr>
      <t xml:space="preserve"> (a x d)</t>
    </r>
  </si>
  <si>
    <t>*Atenção: O valor aqui apresentado não gera direito ao beneficio especial e não deve ser utilizado como único parâmetro para adesão ao beneficio.
O cálculo aqui apresentado é apenas uma simulação, com o objetivo de  auxiliar o servidor na validação do cálculo realizado com base nos parâmetros fornecidos pela Lei Complementar Estadual nº 158/2021.
A adesão ao benefício especial e o cálculo do valor antes da adesão é de responsabildiade do servidor.</t>
  </si>
  <si>
    <t>Total de contribuições acima do teto do RGPS desde julho/1994 (b)</t>
  </si>
  <si>
    <r>
      <t xml:space="preserve">Fc² = Fator de conversão </t>
    </r>
    <r>
      <rPr>
        <b/>
        <sz val="12"/>
        <color indexed="10"/>
        <rFont val="Calibri"/>
        <family val="2"/>
        <scheme val="minor"/>
      </rPr>
      <t>(d = b / c)</t>
    </r>
  </si>
  <si>
    <t xml:space="preserve">Na coluna H, digitar os valores das remunerações de acordo com a competência descrita na coluna C, sendo que o valor do 13º será o valor de dezembro do respectivo ano, que será preenchido de maneira automática pela planilha.
</t>
  </si>
  <si>
    <t>Caso a quantidade de contribuições seja inferior a 6 meses a planilha não será capaz de processar o cálculo.</t>
  </si>
  <si>
    <t>Caso não exista índice cadastrado, no mês não será calculado.</t>
  </si>
  <si>
    <t>Média das 80% maiores remunerações de contribuição acima do teto do RGPS: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</si>
</sst>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R$&quot;\ #,##0.00;\-&quot;R$&quot;\ #,##0.00"/>
    <numFmt numFmtId="43" formatCode="_-* #,##0.00_-;\-* #,##0.00_-;_-* &quot;-&quot;??_-;_-@_-"/>
    <numFmt numFmtId="164" formatCode="&quot;R$&quot;#,##0.00;\-&quot;R$&quot;#,##0.00"/>
    <numFmt numFmtId="165" formatCode="&quot;R$&quot;#,##0.00;[Red]\-&quot;R$&quot;#,##0.00"/>
    <numFmt numFmtId="166" formatCode="0.0000"/>
    <numFmt numFmtId="167" formatCode="_-* #,##0.0000000_-;\-* #,##0.0000000_-;_-* &quot;-&quot;??_-;_-@_-"/>
    <numFmt numFmtId="168" formatCode="_-* #,##0.0000000_-;\-* #,##0.0000000_-;_-* &quot;-&quot;???????_-;_-@_-"/>
    <numFmt numFmtId="169" formatCode="[$-416]mmm\-yy;@"/>
    <numFmt numFmtId="170" formatCode="_-[$R$-416]\ * #,##0.00_-;\-[$R$-416]\ * #,##0.00_-;_-[$R$-416]\ * &quot;-&quot;??_-;_-@_-"/>
    <numFmt numFmtId="171" formatCode="&quot;R$&quot;\ #,##0.00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4"/>
      <color indexed="10"/>
      <name val="Calibri"/>
      <family val="2"/>
      <scheme val="minor"/>
    </font>
    <font>
      <b/>
      <u/>
      <sz val="14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F2263"/>
        <bgColor indexed="64"/>
      </patternFill>
    </fill>
    <fill>
      <patternFill patternType="solid">
        <fgColor rgb="FF8E3B9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213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wrapText="1" shrinkToFit="1"/>
    </xf>
    <xf numFmtId="0" fontId="3" fillId="3" borderId="3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17" fontId="4" fillId="0" borderId="8" xfId="0" applyNumberFormat="1" applyFont="1" applyBorder="1" applyAlignment="1">
      <alignment horizontal="center" vertical="center" wrapText="1" shrinkToFit="1"/>
    </xf>
    <xf numFmtId="2" fontId="4" fillId="0" borderId="8" xfId="0" applyNumberFormat="1" applyFont="1" applyBorder="1" applyAlignment="1">
      <alignment horizontal="center" vertical="center" wrapText="1" shrinkToFit="1"/>
    </xf>
    <xf numFmtId="166" fontId="4" fillId="0" borderId="8" xfId="0" quotePrefix="1" applyNumberFormat="1" applyFont="1" applyBorder="1" applyAlignment="1">
      <alignment horizontal="center" vertical="center" wrapText="1" shrinkToFit="1"/>
    </xf>
    <xf numFmtId="164" fontId="4" fillId="3" borderId="8" xfId="1" applyNumberFormat="1" applyFont="1" applyFill="1" applyBorder="1" applyAlignment="1">
      <alignment wrapText="1" shrinkToFit="1"/>
    </xf>
    <xf numFmtId="164" fontId="4" fillId="0" borderId="9" xfId="1" applyNumberFormat="1" applyFont="1" applyBorder="1" applyAlignment="1">
      <alignment horizontal="right" vertical="center" wrapText="1" shrinkToFit="1"/>
    </xf>
    <xf numFmtId="164" fontId="3" fillId="0" borderId="6" xfId="0" applyNumberFormat="1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vertical="center"/>
    </xf>
    <xf numFmtId="17" fontId="4" fillId="0" borderId="11" xfId="0" applyNumberFormat="1" applyFont="1" applyBorder="1" applyAlignment="1">
      <alignment horizontal="center" vertical="center" wrapText="1" shrinkToFit="1"/>
    </xf>
    <xf numFmtId="2" fontId="4" fillId="0" borderId="11" xfId="0" applyNumberFormat="1" applyFont="1" applyBorder="1" applyAlignment="1">
      <alignment horizontal="center" vertical="center" wrapText="1" shrinkToFit="1"/>
    </xf>
    <xf numFmtId="166" fontId="4" fillId="0" borderId="11" xfId="0" quotePrefix="1" applyNumberFormat="1" applyFont="1" applyBorder="1" applyAlignment="1">
      <alignment horizontal="center" vertical="center" wrapText="1" shrinkToFit="1"/>
    </xf>
    <xf numFmtId="164" fontId="4" fillId="3" borderId="12" xfId="1" applyNumberFormat="1" applyFont="1" applyFill="1" applyBorder="1" applyAlignment="1">
      <alignment wrapText="1" shrinkToFit="1"/>
    </xf>
    <xf numFmtId="164" fontId="4" fillId="0" borderId="13" xfId="1" applyNumberFormat="1" applyFont="1" applyBorder="1" applyAlignment="1">
      <alignment horizontal="right" vertical="center" wrapText="1" shrinkToFit="1"/>
    </xf>
    <xf numFmtId="17" fontId="3" fillId="0" borderId="11" xfId="0" applyNumberFormat="1" applyFont="1" applyBorder="1" applyAlignment="1">
      <alignment horizontal="center" vertical="center" wrapText="1" shrinkToFit="1"/>
    </xf>
    <xf numFmtId="2" fontId="3" fillId="0" borderId="11" xfId="0" applyNumberFormat="1" applyFont="1" applyBorder="1" applyAlignment="1">
      <alignment horizontal="center" vertical="center" wrapText="1" shrinkToFit="1"/>
    </xf>
    <xf numFmtId="166" fontId="3" fillId="0" borderId="11" xfId="0" applyNumberFormat="1" applyFont="1" applyBorder="1" applyAlignment="1">
      <alignment horizontal="center" vertical="center" wrapText="1" shrinkToFit="1"/>
    </xf>
    <xf numFmtId="164" fontId="3" fillId="3" borderId="12" xfId="1" applyNumberFormat="1" applyFont="1" applyFill="1" applyBorder="1" applyAlignment="1">
      <alignment wrapText="1" shrinkToFit="1"/>
    </xf>
    <xf numFmtId="164" fontId="3" fillId="0" borderId="13" xfId="1" applyNumberFormat="1" applyFont="1" applyBorder="1" applyAlignment="1">
      <alignment horizontal="right" vertical="center" wrapText="1" shrinkToFit="1"/>
    </xf>
    <xf numFmtId="0" fontId="3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 wrapText="1" shrinkToFit="1"/>
    </xf>
    <xf numFmtId="0" fontId="4" fillId="0" borderId="5" xfId="0" applyFont="1" applyBorder="1" applyAlignment="1">
      <alignment vertical="center" wrapText="1" shrinkToFit="1"/>
    </xf>
    <xf numFmtId="0" fontId="4" fillId="0" borderId="6" xfId="0" applyFont="1" applyBorder="1" applyAlignment="1">
      <alignment vertical="center" wrapText="1" shrinkToFit="1"/>
    </xf>
    <xf numFmtId="0" fontId="4" fillId="0" borderId="0" xfId="0" applyFont="1" applyAlignment="1">
      <alignment vertical="center" wrapText="1" shrinkToFit="1"/>
    </xf>
    <xf numFmtId="0" fontId="3" fillId="0" borderId="1" xfId="0" applyFont="1" applyBorder="1" applyAlignment="1">
      <alignment vertical="center" wrapText="1" shrinkToFit="1"/>
    </xf>
    <xf numFmtId="0" fontId="3" fillId="0" borderId="5" xfId="0" applyFont="1" applyBorder="1" applyAlignment="1">
      <alignment vertical="center" wrapText="1" shrinkToFit="1"/>
    </xf>
    <xf numFmtId="0" fontId="3" fillId="0" borderId="6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3" fillId="0" borderId="0" xfId="0" applyFont="1" applyAlignment="1">
      <alignment vertical="center" wrapText="1" shrinkToFit="1"/>
    </xf>
    <xf numFmtId="164" fontId="4" fillId="3" borderId="11" xfId="1" applyNumberFormat="1" applyFont="1" applyFill="1" applyBorder="1" applyAlignment="1">
      <alignment wrapText="1" shrinkToFit="1"/>
    </xf>
    <xf numFmtId="43" fontId="4" fillId="0" borderId="5" xfId="3" applyFont="1" applyBorder="1" applyAlignment="1">
      <alignment horizontal="center" vertical="center" wrapText="1" shrinkToFit="1"/>
    </xf>
    <xf numFmtId="164" fontId="3" fillId="3" borderId="11" xfId="1" applyNumberFormat="1" applyFont="1" applyFill="1" applyBorder="1" applyAlignment="1">
      <alignment wrapText="1" shrinkToFit="1"/>
    </xf>
    <xf numFmtId="4" fontId="3" fillId="0" borderId="5" xfId="0" applyNumberFormat="1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43" fontId="4" fillId="0" borderId="6" xfId="3" applyFont="1" applyBorder="1" applyAlignment="1">
      <alignment horizontal="center" vertical="center" wrapText="1" shrinkToFit="1"/>
    </xf>
    <xf numFmtId="43" fontId="4" fillId="0" borderId="1" xfId="3" applyFont="1" applyBorder="1" applyAlignment="1">
      <alignment horizontal="center" vertical="center" wrapText="1" shrinkToFit="1"/>
    </xf>
    <xf numFmtId="43" fontId="3" fillId="0" borderId="6" xfId="3" applyFont="1" applyBorder="1" applyAlignment="1">
      <alignment horizontal="center" vertical="center" wrapText="1" shrinkToFit="1"/>
    </xf>
    <xf numFmtId="43" fontId="3" fillId="0" borderId="1" xfId="3" applyFont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7" fontId="4" fillId="0" borderId="11" xfId="0" applyNumberFormat="1" applyFont="1" applyFill="1" applyBorder="1" applyAlignment="1">
      <alignment horizontal="center" vertical="center" wrapText="1" shrinkToFit="1"/>
    </xf>
    <xf numFmtId="2" fontId="4" fillId="0" borderId="11" xfId="0" applyNumberFormat="1" applyFont="1" applyFill="1" applyBorder="1" applyAlignment="1">
      <alignment horizontal="center" vertical="center" wrapText="1" shrinkToFit="1"/>
    </xf>
    <xf numFmtId="166" fontId="4" fillId="0" borderId="11" xfId="0" quotePrefix="1" applyNumberFormat="1" applyFont="1" applyFill="1" applyBorder="1" applyAlignment="1">
      <alignment horizontal="center" vertical="center" wrapText="1" shrinkToFit="1"/>
    </xf>
    <xf numFmtId="164" fontId="4" fillId="0" borderId="13" xfId="1" applyNumberFormat="1" applyFont="1" applyFill="1" applyBorder="1" applyAlignment="1">
      <alignment horizontal="right" vertical="center" wrapText="1" shrinkToFit="1"/>
    </xf>
    <xf numFmtId="0" fontId="4" fillId="0" borderId="5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 wrapText="1" shrinkToFi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4" xfId="0" applyFont="1" applyBorder="1"/>
    <xf numFmtId="0" fontId="4" fillId="0" borderId="16" xfId="0" applyFont="1" applyBorder="1"/>
    <xf numFmtId="0" fontId="3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7" fontId="3" fillId="0" borderId="6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 shrinkToFit="1"/>
    </xf>
    <xf numFmtId="17" fontId="3" fillId="0" borderId="22" xfId="0" applyNumberFormat="1" applyFont="1" applyFill="1" applyBorder="1" applyAlignment="1">
      <alignment horizontal="center" vertical="center" wrapText="1" shrinkToFit="1"/>
    </xf>
    <xf numFmtId="2" fontId="4" fillId="0" borderId="22" xfId="0" applyNumberFormat="1" applyFont="1" applyFill="1" applyBorder="1" applyAlignment="1">
      <alignment horizontal="center" vertical="center" wrapText="1" shrinkToFit="1"/>
    </xf>
    <xf numFmtId="166" fontId="4" fillId="0" borderId="22" xfId="0" quotePrefix="1" applyNumberFormat="1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/>
    <xf numFmtId="0" fontId="4" fillId="0" borderId="6" xfId="0" applyFont="1" applyBorder="1" applyAlignment="1">
      <alignment horizontal="left" vertical="center" wrapText="1" shrinkToFit="1"/>
    </xf>
    <xf numFmtId="164" fontId="3" fillId="3" borderId="13" xfId="3" applyNumberFormat="1" applyFont="1" applyFill="1" applyBorder="1" applyAlignment="1" applyProtection="1">
      <alignment horizontal="right" vertical="center"/>
    </xf>
    <xf numFmtId="165" fontId="5" fillId="0" borderId="23" xfId="1" applyNumberFormat="1" applyFont="1" applyFill="1" applyBorder="1" applyAlignment="1">
      <alignment horizontal="right" vertical="center" wrapText="1" shrinkToFit="1"/>
    </xf>
    <xf numFmtId="165" fontId="7" fillId="3" borderId="13" xfId="1" applyNumberFormat="1" applyFont="1" applyFill="1" applyBorder="1" applyAlignment="1">
      <alignment horizontal="right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right" vertical="center" wrapText="1" shrinkToFit="1"/>
    </xf>
    <xf numFmtId="0" fontId="4" fillId="0" borderId="22" xfId="0" applyFont="1" applyBorder="1" applyAlignment="1">
      <alignment vertical="center" wrapText="1" shrinkToFit="1"/>
    </xf>
    <xf numFmtId="0" fontId="4" fillId="0" borderId="22" xfId="0" applyFont="1" applyBorder="1" applyAlignment="1">
      <alignment horizontal="right" vertical="center" wrapText="1" shrinkToFit="1"/>
    </xf>
    <xf numFmtId="0" fontId="4" fillId="2" borderId="13" xfId="1" applyFont="1" applyFill="1" applyBorder="1" applyAlignment="1">
      <alignment wrapText="1" shrinkToFit="1"/>
    </xf>
    <xf numFmtId="0" fontId="3" fillId="0" borderId="24" xfId="0" applyFont="1" applyBorder="1" applyAlignment="1">
      <alignment vertical="center" wrapText="1" shrinkToFit="1"/>
    </xf>
    <xf numFmtId="0" fontId="8" fillId="0" borderId="13" xfId="0" applyFont="1" applyFill="1" applyBorder="1" applyAlignment="1">
      <alignment horizontal="right" vertical="center" wrapText="1" shrinkToFit="1"/>
    </xf>
    <xf numFmtId="166" fontId="8" fillId="0" borderId="13" xfId="0" applyNumberFormat="1" applyFont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4" fillId="0" borderId="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left" vertical="center" wrapText="1" shrinkToFit="1"/>
    </xf>
    <xf numFmtId="0" fontId="3" fillId="2" borderId="13" xfId="0" applyFont="1" applyFill="1" applyBorder="1" applyAlignment="1">
      <alignment horizontal="right" vertical="center" wrapText="1" shrinkToFit="1"/>
    </xf>
    <xf numFmtId="0" fontId="4" fillId="5" borderId="13" xfId="0" applyFont="1" applyFill="1" applyBorder="1" applyAlignment="1">
      <alignment vertical="center" wrapText="1" shrinkToFit="1"/>
    </xf>
    <xf numFmtId="0" fontId="4" fillId="0" borderId="15" xfId="0" applyFont="1" applyFill="1" applyBorder="1" applyAlignment="1"/>
    <xf numFmtId="0" fontId="4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165" fontId="11" fillId="4" borderId="17" xfId="0" applyNumberFormat="1" applyFont="1" applyFill="1" applyBorder="1" applyAlignment="1">
      <alignment horizontal="right" vertical="center" wrapText="1" shrinkToFit="1"/>
    </xf>
    <xf numFmtId="0" fontId="16" fillId="0" borderId="15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1" xfId="0" applyFont="1" applyBorder="1" applyAlignment="1">
      <alignment horizontal="left" vertical="center" wrapText="1" shrinkToFit="1"/>
    </xf>
    <xf numFmtId="0" fontId="16" fillId="0" borderId="6" xfId="0" applyFont="1" applyBorder="1" applyAlignment="1">
      <alignment vertical="center"/>
    </xf>
    <xf numFmtId="0" fontId="15" fillId="0" borderId="0" xfId="0" applyFont="1" applyAlignment="1">
      <alignment vertical="center" wrapText="1" shrinkToFit="1"/>
    </xf>
    <xf numFmtId="2" fontId="4" fillId="6" borderId="11" xfId="0" applyNumberFormat="1" applyFont="1" applyFill="1" applyBorder="1" applyAlignment="1">
      <alignment horizontal="center" vertical="center" wrapText="1" shrinkToFit="1"/>
    </xf>
    <xf numFmtId="2" fontId="3" fillId="0" borderId="11" xfId="0" applyNumberFormat="1" applyFont="1" applyFill="1" applyBorder="1" applyAlignment="1">
      <alignment horizontal="center" vertical="center" wrapText="1" shrinkToFit="1"/>
    </xf>
    <xf numFmtId="166" fontId="3" fillId="0" borderId="11" xfId="0" quotePrefix="1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 wrapText="1" shrinkToFit="1" readingOrder="1"/>
    </xf>
    <xf numFmtId="0" fontId="4" fillId="7" borderId="13" xfId="0" applyFont="1" applyFill="1" applyBorder="1" applyAlignment="1">
      <alignment vertical="center" wrapText="1" shrinkToFit="1"/>
    </xf>
    <xf numFmtId="0" fontId="18" fillId="7" borderId="0" xfId="0" applyFont="1" applyFill="1"/>
    <xf numFmtId="0" fontId="17" fillId="7" borderId="0" xfId="0" applyFont="1" applyFill="1"/>
    <xf numFmtId="0" fontId="0" fillId="7" borderId="0" xfId="0" applyFill="1"/>
    <xf numFmtId="0" fontId="3" fillId="0" borderId="0" xfId="0" applyFont="1" applyFill="1" applyBorder="1" applyAlignment="1">
      <alignment horizontal="center" vertical="center" wrapText="1" shrinkToFit="1"/>
    </xf>
    <xf numFmtId="164" fontId="4" fillId="0" borderId="0" xfId="1" applyNumberFormat="1" applyFont="1" applyFill="1" applyBorder="1" applyAlignment="1">
      <alignment horizontal="right" vertical="center" wrapText="1" shrinkToFit="1"/>
    </xf>
    <xf numFmtId="165" fontId="5" fillId="0" borderId="0" xfId="1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right" vertical="center" wrapText="1" shrinkToFit="1"/>
    </xf>
    <xf numFmtId="0" fontId="12" fillId="0" borderId="0" xfId="0" applyFont="1" applyFill="1" applyBorder="1" applyAlignment="1">
      <alignment horizontal="left" vertical="top" wrapText="1" shrinkToFit="1"/>
    </xf>
    <xf numFmtId="0" fontId="4" fillId="0" borderId="0" xfId="0" applyFont="1" applyFill="1" applyBorder="1" applyAlignment="1">
      <alignment vertical="center" wrapText="1" shrinkToFit="1"/>
    </xf>
    <xf numFmtId="164" fontId="3" fillId="0" borderId="0" xfId="1" applyNumberFormat="1" applyFont="1" applyFill="1" applyBorder="1" applyAlignment="1">
      <alignment horizontal="right" vertical="center" wrapText="1" shrinkToFit="1"/>
    </xf>
    <xf numFmtId="164" fontId="3" fillId="0" borderId="0" xfId="3" applyNumberFormat="1" applyFont="1" applyFill="1" applyBorder="1" applyAlignment="1" applyProtection="1">
      <alignment horizontal="right" vertical="center"/>
    </xf>
    <xf numFmtId="165" fontId="7" fillId="0" borderId="0" xfId="1" applyNumberFormat="1" applyFont="1" applyFill="1" applyBorder="1" applyAlignment="1">
      <alignment horizontal="right" vertical="center" wrapText="1" shrinkToFit="1"/>
    </xf>
    <xf numFmtId="0" fontId="11" fillId="0" borderId="0" xfId="0" applyFont="1" applyFill="1" applyBorder="1" applyAlignment="1">
      <alignment horizontal="center" vertical="center" wrapText="1" shrinkToFit="1"/>
    </xf>
    <xf numFmtId="0" fontId="4" fillId="0" borderId="0" xfId="1" applyFont="1" applyFill="1" applyBorder="1" applyAlignment="1">
      <alignment wrapText="1" shrinkToFit="1"/>
    </xf>
    <xf numFmtId="0" fontId="3" fillId="0" borderId="0" xfId="0" applyFont="1" applyFill="1" applyBorder="1" applyAlignment="1">
      <alignment horizontal="right" vertical="center" wrapText="1" shrinkToFit="1"/>
    </xf>
    <xf numFmtId="166" fontId="8" fillId="0" borderId="0" xfId="0" applyNumberFormat="1" applyFont="1" applyFill="1" applyBorder="1" applyAlignment="1">
      <alignment horizontal="right" vertical="center" wrapText="1" shrinkToFit="1"/>
    </xf>
    <xf numFmtId="165" fontId="11" fillId="0" borderId="0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 shrinkToFit="1"/>
    </xf>
    <xf numFmtId="0" fontId="0" fillId="0" borderId="0" xfId="0" applyFill="1"/>
    <xf numFmtId="167" fontId="3" fillId="0" borderId="0" xfId="3" applyNumberFormat="1" applyFont="1" applyAlignment="1">
      <alignment horizontal="center" vertical="center" wrapText="1" shrinkToFit="1"/>
    </xf>
    <xf numFmtId="167" fontId="4" fillId="0" borderId="0" xfId="3" applyNumberFormat="1" applyFont="1" applyAlignment="1">
      <alignment vertical="center" wrapText="1" shrinkToFit="1"/>
    </xf>
    <xf numFmtId="167" fontId="3" fillId="0" borderId="0" xfId="3" applyNumberFormat="1" applyFont="1" applyAlignment="1">
      <alignment vertical="center" wrapText="1" shrinkToFit="1"/>
    </xf>
    <xf numFmtId="168" fontId="4" fillId="0" borderId="0" xfId="0" applyNumberFormat="1" applyFont="1"/>
    <xf numFmtId="0" fontId="4" fillId="0" borderId="12" xfId="0" applyFont="1" applyBorder="1" applyAlignment="1">
      <alignment horizontal="center" vertical="center" wrapText="1" shrinkToFit="1"/>
    </xf>
    <xf numFmtId="17" fontId="4" fillId="0" borderId="12" xfId="0" applyNumberFormat="1" applyFont="1" applyBorder="1" applyAlignment="1">
      <alignment horizontal="center" vertical="center" wrapText="1" shrinkToFit="1"/>
    </xf>
    <xf numFmtId="2" fontId="4" fillId="0" borderId="12" xfId="0" applyNumberFormat="1" applyFont="1" applyBorder="1" applyAlignment="1">
      <alignment horizontal="center" vertical="center" wrapText="1" shrinkToFit="1"/>
    </xf>
    <xf numFmtId="166" fontId="4" fillId="0" borderId="12" xfId="0" quotePrefix="1" applyNumberFormat="1" applyFont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10" fontId="4" fillId="0" borderId="0" xfId="4" applyNumberFormat="1" applyFont="1" applyAlignment="1">
      <alignment horizontal="left"/>
    </xf>
    <xf numFmtId="43" fontId="4" fillId="0" borderId="0" xfId="3" applyFont="1" applyAlignment="1">
      <alignment horizontal="left"/>
    </xf>
    <xf numFmtId="0" fontId="4" fillId="0" borderId="22" xfId="0" applyFont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wrapText="1" shrinkToFit="1"/>
    </xf>
    <xf numFmtId="166" fontId="8" fillId="0" borderId="11" xfId="0" applyNumberFormat="1" applyFont="1" applyBorder="1" applyAlignment="1">
      <alignment horizontal="center" vertical="center" wrapText="1" shrinkToFit="1"/>
    </xf>
    <xf numFmtId="164" fontId="24" fillId="10" borderId="11" xfId="1" applyNumberFormat="1" applyFont="1" applyFill="1" applyBorder="1" applyAlignment="1">
      <alignment horizontal="center" wrapText="1" shrinkToFit="1"/>
    </xf>
    <xf numFmtId="164" fontId="4" fillId="0" borderId="0" xfId="1" applyNumberFormat="1" applyFont="1" applyFill="1" applyBorder="1" applyAlignment="1">
      <alignment horizontal="center" vertical="center" wrapText="1" shrinkToFit="1"/>
    </xf>
    <xf numFmtId="165" fontId="5" fillId="0" borderId="0" xfId="1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2" fontId="4" fillId="0" borderId="0" xfId="1" applyNumberFormat="1" applyFont="1" applyFill="1" applyBorder="1" applyAlignment="1">
      <alignment horizontal="center" vertical="center" wrapText="1" shrinkToFit="1"/>
    </xf>
    <xf numFmtId="164" fontId="24" fillId="0" borderId="0" xfId="3" applyNumberFormat="1" applyFont="1" applyFill="1" applyBorder="1" applyAlignment="1" applyProtection="1">
      <alignment horizontal="right" vertical="center"/>
    </xf>
    <xf numFmtId="165" fontId="24" fillId="0" borderId="0" xfId="1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1" applyFont="1" applyFill="1" applyBorder="1" applyAlignment="1">
      <alignment horizontal="center" wrapText="1" shrinkToFit="1"/>
    </xf>
    <xf numFmtId="166" fontId="8" fillId="0" borderId="0" xfId="0" applyNumberFormat="1" applyFont="1" applyFill="1" applyBorder="1" applyAlignment="1">
      <alignment horizontal="center" vertical="center" wrapText="1" shrinkToFit="1"/>
    </xf>
    <xf numFmtId="165" fontId="11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 readingOrder="1"/>
    </xf>
    <xf numFmtId="0" fontId="0" fillId="0" borderId="0" xfId="0" applyFill="1" applyAlignment="1">
      <alignment horizontal="left" vertical="center" wrapText="1"/>
    </xf>
    <xf numFmtId="170" fontId="4" fillId="0" borderId="11" xfId="0" quotePrefix="1" applyNumberFormat="1" applyFont="1" applyBorder="1" applyAlignment="1">
      <alignment horizontal="center" vertical="center" wrapText="1" shrinkToFit="1"/>
    </xf>
    <xf numFmtId="0" fontId="11" fillId="14" borderId="11" xfId="0" applyFont="1" applyFill="1" applyBorder="1" applyAlignment="1" applyProtection="1">
      <alignment horizontal="center" vertical="center" wrapText="1" shrinkToFit="1"/>
      <protection locked="0"/>
    </xf>
    <xf numFmtId="0" fontId="20" fillId="0" borderId="0" xfId="0" applyFont="1" applyProtection="1"/>
    <xf numFmtId="0" fontId="0" fillId="6" borderId="0" xfId="0" applyFill="1" applyProtection="1"/>
    <xf numFmtId="0" fontId="2" fillId="6" borderId="0" xfId="0" applyFont="1" applyFill="1" applyProtection="1"/>
    <xf numFmtId="0" fontId="21" fillId="8" borderId="30" xfId="0" applyFont="1" applyFill="1" applyBorder="1" applyAlignment="1" applyProtection="1">
      <alignment horizontal="center"/>
    </xf>
    <xf numFmtId="0" fontId="21" fillId="9" borderId="34" xfId="0" applyFont="1" applyFill="1" applyBorder="1" applyAlignment="1" applyProtection="1">
      <alignment horizontal="center"/>
    </xf>
    <xf numFmtId="0" fontId="0" fillId="6" borderId="11" xfId="0" applyFill="1" applyBorder="1" applyProtection="1"/>
    <xf numFmtId="169" fontId="22" fillId="0" borderId="30" xfId="0" applyNumberFormat="1" applyFont="1" applyBorder="1" applyAlignment="1" applyProtection="1">
      <alignment horizontal="center" wrapText="1"/>
    </xf>
    <xf numFmtId="10" fontId="23" fillId="0" borderId="34" xfId="5" applyNumberFormat="1" applyFont="1" applyBorder="1" applyAlignment="1" applyProtection="1">
      <alignment horizontal="center"/>
    </xf>
    <xf numFmtId="10" fontId="23" fillId="0" borderId="30" xfId="5" applyNumberFormat="1" applyFont="1" applyBorder="1" applyAlignment="1" applyProtection="1">
      <alignment horizontal="center"/>
    </xf>
    <xf numFmtId="10" fontId="23" fillId="0" borderId="30" xfId="5" applyNumberFormat="1" applyFont="1" applyBorder="1" applyAlignment="1" applyProtection="1">
      <alignment horizontal="center"/>
      <protection locked="0"/>
    </xf>
    <xf numFmtId="0" fontId="4" fillId="2" borderId="11" xfId="1" applyFont="1" applyFill="1" applyBorder="1" applyAlignment="1">
      <alignment horizontal="center" vertical="center" wrapText="1" shrinkToFit="1"/>
    </xf>
    <xf numFmtId="171" fontId="4" fillId="0" borderId="22" xfId="3" applyNumberFormat="1" applyFont="1" applyFill="1" applyBorder="1" applyAlignment="1" applyProtection="1">
      <alignment horizontal="center" vertical="center"/>
    </xf>
    <xf numFmtId="171" fontId="4" fillId="0" borderId="22" xfId="1" applyNumberFormat="1" applyFont="1" applyBorder="1" applyAlignment="1">
      <alignment horizontal="center" vertical="center" wrapText="1" shrinkToFit="1"/>
    </xf>
    <xf numFmtId="170" fontId="25" fillId="10" borderId="11" xfId="1" applyNumberFormat="1" applyFont="1" applyFill="1" applyBorder="1" applyAlignment="1" applyProtection="1">
      <alignment horizontal="center" wrapText="1" shrinkToFit="1"/>
      <protection locked="0"/>
    </xf>
    <xf numFmtId="170" fontId="4" fillId="0" borderId="12" xfId="1" applyNumberFormat="1" applyFont="1" applyBorder="1" applyAlignment="1">
      <alignment horizontal="center" vertical="center" wrapText="1" shrinkToFit="1"/>
    </xf>
    <xf numFmtId="170" fontId="26" fillId="6" borderId="11" xfId="1" applyNumberFormat="1" applyFont="1" applyFill="1" applyBorder="1" applyAlignment="1" applyProtection="1">
      <alignment horizontal="center" wrapText="1" shrinkToFit="1"/>
    </xf>
    <xf numFmtId="170" fontId="24" fillId="11" borderId="11" xfId="1" applyNumberFormat="1" applyFont="1" applyFill="1" applyBorder="1" applyAlignment="1" applyProtection="1">
      <alignment horizontal="right" vertical="center"/>
    </xf>
    <xf numFmtId="170" fontId="9" fillId="6" borderId="11" xfId="1" applyNumberFormat="1" applyFont="1" applyFill="1" applyBorder="1" applyAlignment="1" applyProtection="1">
      <alignment horizontal="right" vertical="center"/>
    </xf>
    <xf numFmtId="170" fontId="24" fillId="10" borderId="11" xfId="1" applyNumberFormat="1" applyFont="1" applyFill="1" applyBorder="1" applyAlignment="1" applyProtection="1">
      <alignment horizontal="center" wrapText="1" shrinkToFit="1"/>
      <protection locked="0"/>
    </xf>
    <xf numFmtId="170" fontId="4" fillId="0" borderId="0" xfId="0" applyNumberFormat="1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 shrinkToFit="1"/>
    </xf>
    <xf numFmtId="0" fontId="24" fillId="11" borderId="11" xfId="0" applyFont="1" applyFill="1" applyBorder="1" applyAlignment="1">
      <alignment horizontal="center" vertical="center" wrapText="1" shrinkToFit="1"/>
    </xf>
    <xf numFmtId="0" fontId="13" fillId="12" borderId="25" xfId="0" applyFont="1" applyFill="1" applyBorder="1" applyAlignment="1">
      <alignment horizontal="left" vertical="top" wrapText="1" shrinkToFit="1"/>
    </xf>
    <xf numFmtId="0" fontId="12" fillId="12" borderId="26" xfId="0" applyFont="1" applyFill="1" applyBorder="1" applyAlignment="1">
      <alignment horizontal="left" vertical="top" wrapText="1" shrinkToFit="1"/>
    </xf>
    <xf numFmtId="164" fontId="24" fillId="10" borderId="0" xfId="1" applyNumberFormat="1" applyFont="1" applyFill="1" applyBorder="1" applyAlignment="1" applyProtection="1">
      <alignment horizontal="left" vertical="center" wrapText="1" shrinkToFit="1"/>
    </xf>
    <xf numFmtId="167" fontId="24" fillId="15" borderId="0" xfId="3" applyNumberFormat="1" applyFont="1" applyFill="1" applyAlignment="1">
      <alignment horizontal="left" vertical="center" wrapText="1" shrinkToFit="1"/>
    </xf>
    <xf numFmtId="167" fontId="3" fillId="15" borderId="0" xfId="3" applyNumberFormat="1" applyFont="1" applyFill="1" applyAlignment="1">
      <alignment horizontal="left" vertical="center" wrapText="1" shrinkToFit="1"/>
    </xf>
    <xf numFmtId="0" fontId="3" fillId="0" borderId="31" xfId="0" applyFont="1" applyBorder="1" applyAlignment="1">
      <alignment horizontal="right" vertical="center" wrapText="1" shrinkToFit="1"/>
    </xf>
    <xf numFmtId="0" fontId="3" fillId="0" borderId="32" xfId="0" applyFont="1" applyBorder="1" applyAlignment="1">
      <alignment horizontal="right" vertical="center" wrapText="1" shrinkToFit="1"/>
    </xf>
    <xf numFmtId="0" fontId="3" fillId="0" borderId="33" xfId="0" applyFont="1" applyBorder="1" applyAlignment="1">
      <alignment horizontal="right" vertical="center" wrapText="1" shrinkToFit="1"/>
    </xf>
    <xf numFmtId="49" fontId="27" fillId="15" borderId="0" xfId="3" applyNumberFormat="1" applyFont="1" applyFill="1" applyAlignment="1">
      <alignment horizontal="left" vertical="center" wrapText="1" shrinkToFit="1"/>
    </xf>
    <xf numFmtId="0" fontId="11" fillId="11" borderId="11" xfId="0" applyFont="1" applyFill="1" applyBorder="1" applyAlignment="1">
      <alignment horizontal="center" vertical="center" wrapText="1" shrinkToFit="1"/>
    </xf>
    <xf numFmtId="0" fontId="11" fillId="13" borderId="31" xfId="0" applyFont="1" applyFill="1" applyBorder="1" applyAlignment="1">
      <alignment horizontal="center" vertical="center" wrapText="1" shrinkToFit="1"/>
    </xf>
    <xf numFmtId="0" fontId="11" fillId="13" borderId="33" xfId="0" applyFont="1" applyFill="1" applyBorder="1" applyAlignment="1">
      <alignment horizontal="center" vertical="center" wrapText="1" shrinkToFit="1"/>
    </xf>
    <xf numFmtId="0" fontId="24" fillId="14" borderId="31" xfId="0" applyFont="1" applyFill="1" applyBorder="1" applyAlignment="1" applyProtection="1">
      <alignment horizontal="left" vertical="center" wrapText="1" shrinkToFit="1"/>
      <protection locked="0"/>
    </xf>
    <xf numFmtId="0" fontId="24" fillId="14" borderId="32" xfId="0" applyFont="1" applyFill="1" applyBorder="1" applyAlignment="1" applyProtection="1">
      <alignment horizontal="left" vertical="center" wrapText="1" shrinkToFit="1"/>
      <protection locked="0"/>
    </xf>
    <xf numFmtId="0" fontId="24" fillId="14" borderId="33" xfId="0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Font="1" applyAlignment="1">
      <alignment horizontal="left" vertical="center" wrapText="1"/>
    </xf>
    <xf numFmtId="0" fontId="12" fillId="12" borderId="25" xfId="0" applyFont="1" applyFill="1" applyBorder="1" applyAlignment="1">
      <alignment horizontal="left" vertical="top" wrapText="1" shrinkToFit="1"/>
    </xf>
    <xf numFmtId="0" fontId="3" fillId="0" borderId="11" xfId="0" applyFont="1" applyBorder="1" applyAlignment="1">
      <alignment horizontal="right" vertical="center" wrapText="1" shrinkToFit="1"/>
    </xf>
    <xf numFmtId="0" fontId="0" fillId="0" borderId="0" xfId="0" applyAlignment="1">
      <alignment horizontal="left" vertical="center" wrapText="1"/>
    </xf>
    <xf numFmtId="0" fontId="12" fillId="0" borderId="25" xfId="0" applyFont="1" applyFill="1" applyBorder="1" applyAlignment="1">
      <alignment horizontal="left" vertical="top" wrapText="1" shrinkToFit="1"/>
    </xf>
    <xf numFmtId="0" fontId="12" fillId="0" borderId="26" xfId="0" applyFont="1" applyFill="1" applyBorder="1" applyAlignment="1">
      <alignment horizontal="left" vertical="top" wrapText="1" shrinkToFit="1"/>
    </xf>
    <xf numFmtId="0" fontId="12" fillId="0" borderId="20" xfId="0" applyFont="1" applyFill="1" applyBorder="1" applyAlignment="1">
      <alignment horizontal="left" vertical="top" wrapText="1" shrinkToFit="1"/>
    </xf>
    <xf numFmtId="0" fontId="3" fillId="5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3" fillId="3" borderId="10" xfId="0" applyFont="1" applyFill="1" applyBorder="1" applyAlignment="1">
      <alignment horizontal="center" vertical="center" wrapText="1" shrinkToFit="1"/>
    </xf>
    <xf numFmtId="0" fontId="3" fillId="3" borderId="11" xfId="0" applyFont="1" applyFill="1" applyBorder="1" applyAlignment="1">
      <alignment horizontal="center" vertical="center" wrapText="1" shrinkToFit="1"/>
    </xf>
    <xf numFmtId="0" fontId="3" fillId="3" borderId="18" xfId="0" applyFont="1" applyFill="1" applyBorder="1" applyAlignment="1">
      <alignment horizontal="center" vertical="center" wrapText="1" shrinkToFit="1"/>
    </xf>
    <xf numFmtId="0" fontId="3" fillId="3" borderId="1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11" fillId="4" borderId="10" xfId="0" applyFont="1" applyFill="1" applyBorder="1" applyAlignment="1">
      <alignment horizontal="center" vertical="center" wrapText="1" shrinkToFit="1"/>
    </xf>
    <xf numFmtId="0" fontId="11" fillId="4" borderId="11" xfId="0" applyFont="1" applyFill="1" applyBorder="1" applyAlignment="1">
      <alignment horizontal="center" vertical="center" wrapText="1" shrinkToFit="1"/>
    </xf>
    <xf numFmtId="0" fontId="11" fillId="4" borderId="13" xfId="0" applyFont="1" applyFill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0" fillId="6" borderId="0" xfId="0" applyFill="1" applyAlignment="1" applyProtection="1">
      <alignment horizontal="left" vertical="top" wrapText="1"/>
    </xf>
  </cellXfs>
  <cellStyles count="6">
    <cellStyle name="Moeda" xfId="1" builtinId="4"/>
    <cellStyle name="Normal" xfId="0" builtinId="0"/>
    <cellStyle name="Normal 2" xfId="2" xr:uid="{00000000-0005-0000-0000-000002000000}"/>
    <cellStyle name="Porcentagem" xfId="4" builtinId="5"/>
    <cellStyle name="Porcentagem 2" xfId="5" xr:uid="{02E937F1-60AF-4B8F-9598-92A68AB07EAE}"/>
    <cellStyle name="Vírgula" xfId="3" builtinId="3"/>
  </cellStyles>
  <dxfs count="0"/>
  <tableStyles count="0" defaultTableStyle="TableStyleMedium9" defaultPivotStyle="PivotStyleLight16"/>
  <colors>
    <mruColors>
      <color rgb="FF9D1E05"/>
      <color rgb="FFA2412E"/>
      <color rgb="FFEF2D8E"/>
      <color rgb="FFEF22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eetMetadata" Target="metadata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5690376569037656E-2"/>
          <c:y val="2.364864864864865E-2"/>
          <c:w val="0.94456066945606698"/>
          <c:h val="0.9375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523576"/>
        <c:axId val="65606280"/>
      </c:barChart>
      <c:catAx>
        <c:axId val="153523576"/>
        <c:scaling>
          <c:orientation val="minMax"/>
        </c:scaling>
        <c:delete val="0"/>
        <c:axPos val="b"/>
        <c:majorTickMark val="out"/>
        <c:minorTickMark val="none"/>
        <c:tickLblPos val="nextTo"/>
        <c:crossAx val="65606280"/>
        <c:crosses val="autoZero"/>
        <c:auto val="1"/>
        <c:lblAlgn val="ctr"/>
        <c:lblOffset val="100"/>
        <c:noMultiLvlLbl val="0"/>
      </c:catAx>
      <c:valAx>
        <c:axId val="6560628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53523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8430962343096229"/>
          <c:y val="0.4966216216216216"/>
          <c:w val="8.368200836820083E-3"/>
          <c:h val="6.7567567567567571E-3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85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05900" cy="56388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HE381"/>
  <sheetViews>
    <sheetView tabSelected="1" zoomScale="90" zoomScaleNormal="90" workbookViewId="0">
      <pane ySplit="2" topLeftCell="A344" activePane="bottomLeft" state="frozen"/>
      <selection pane="bottomLeft" activeCell="H359" sqref="H359"/>
    </sheetView>
  </sheetViews>
  <sheetFormatPr defaultColWidth="0" defaultRowHeight="15.75" zeroHeight="1" x14ac:dyDescent="0.25"/>
  <cols>
    <col min="1" max="1" width="2" style="31" customWidth="1"/>
    <col min="2" max="4" width="19" style="80" customWidth="1"/>
    <col min="5" max="5" width="19" style="81" customWidth="1"/>
    <col min="6" max="7" width="19" style="80" customWidth="1"/>
    <col min="8" max="9" width="19.5703125" style="80" customWidth="1"/>
    <col min="10" max="10" width="2.5703125" style="124" customWidth="1"/>
    <col min="11" max="11" width="29" style="127" customWidth="1"/>
    <col min="12" max="12" width="20.28515625" style="31" customWidth="1"/>
    <col min="13" max="15" width="5" style="31" customWidth="1"/>
    <col min="16" max="213" width="0" style="31" hidden="1" customWidth="1"/>
    <col min="214" max="16384" width="5" style="31" hidden="1"/>
  </cols>
  <sheetData>
    <row r="1" spans="2:12" x14ac:dyDescent="0.25">
      <c r="J1" s="80"/>
      <c r="K1" s="124"/>
      <c r="L1" s="127"/>
    </row>
    <row r="2" spans="2:12" s="8" customFormat="1" ht="32.25" thickBot="1" x14ac:dyDescent="0.3">
      <c r="B2" s="134" t="s">
        <v>8</v>
      </c>
      <c r="C2" s="134" t="s">
        <v>6</v>
      </c>
      <c r="D2" s="134" t="s">
        <v>3</v>
      </c>
      <c r="E2" s="134" t="s">
        <v>0</v>
      </c>
      <c r="F2" s="134" t="s">
        <v>5</v>
      </c>
      <c r="G2" s="134" t="s">
        <v>29</v>
      </c>
      <c r="H2" s="140" t="s">
        <v>37</v>
      </c>
      <c r="I2" s="134" t="s">
        <v>4</v>
      </c>
      <c r="J2" s="109"/>
      <c r="K2" s="126"/>
    </row>
    <row r="3" spans="2:12" s="8" customFormat="1" ht="16.5" thickTop="1" x14ac:dyDescent="0.25">
      <c r="B3" s="130">
        <v>1</v>
      </c>
      <c r="C3" s="131">
        <v>34516</v>
      </c>
      <c r="D3" s="132">
        <v>6.8401591060201401</v>
      </c>
      <c r="E3" s="133">
        <f>ROUND(1+D3/100,6)</f>
        <v>1.0684020000000001</v>
      </c>
      <c r="F3" s="133">
        <f>ROUND(PRODUCT(E3:$E$359),6)</f>
        <v>7.0205219999999997</v>
      </c>
      <c r="G3" s="153">
        <v>582.86</v>
      </c>
      <c r="H3" s="168"/>
      <c r="I3" s="169">
        <f>IF(H3&gt;G3,ROUND(H3*F3,2),0)</f>
        <v>0</v>
      </c>
      <c r="J3" s="141"/>
      <c r="K3" s="135"/>
      <c r="L3" s="129"/>
    </row>
    <row r="4" spans="2:12" s="8" customFormat="1" x14ac:dyDescent="0.25">
      <c r="B4" s="130">
        <v>2</v>
      </c>
      <c r="C4" s="17">
        <v>34547</v>
      </c>
      <c r="D4" s="18">
        <v>1.8604041793586878</v>
      </c>
      <c r="E4" s="19">
        <f t="shared" ref="E4:E72" si="0">ROUND(1+D4/100,6)</f>
        <v>1.0186040000000001</v>
      </c>
      <c r="F4" s="133">
        <f>ROUND(PRODUCT(E4:$E$359),6)</f>
        <v>6.5710490000000004</v>
      </c>
      <c r="G4" s="153">
        <v>582.86</v>
      </c>
      <c r="H4" s="168"/>
      <c r="I4" s="169">
        <f t="shared" ref="I4:I67" si="1">IF(H4&gt;G4,ROUND(H4*F4,2),0)</f>
        <v>0</v>
      </c>
      <c r="J4" s="141"/>
      <c r="K4" s="136"/>
      <c r="L4" s="129"/>
    </row>
    <row r="5" spans="2:12" s="8" customFormat="1" x14ac:dyDescent="0.25">
      <c r="B5" s="130">
        <v>3</v>
      </c>
      <c r="C5" s="17">
        <v>34578</v>
      </c>
      <c r="D5" s="18">
        <v>1.5295239932687998</v>
      </c>
      <c r="E5" s="19">
        <f t="shared" si="0"/>
        <v>1.0152950000000001</v>
      </c>
      <c r="F5" s="133">
        <f>ROUND(PRODUCT(E5:$E$359),6)</f>
        <v>6.4510339999999999</v>
      </c>
      <c r="G5" s="153">
        <v>582.86</v>
      </c>
      <c r="H5" s="168"/>
      <c r="I5" s="169">
        <f t="shared" si="1"/>
        <v>0</v>
      </c>
      <c r="J5" s="141"/>
      <c r="K5" s="136"/>
      <c r="L5" s="129"/>
    </row>
    <row r="6" spans="2:12" s="8" customFormat="1" x14ac:dyDescent="0.25">
      <c r="B6" s="130">
        <v>4</v>
      </c>
      <c r="C6" s="17">
        <v>34608</v>
      </c>
      <c r="D6" s="18">
        <v>2.620244077530498</v>
      </c>
      <c r="E6" s="19">
        <f t="shared" si="0"/>
        <v>1.0262020000000001</v>
      </c>
      <c r="F6" s="133">
        <f>ROUND(PRODUCT(E6:$E$359),6)</f>
        <v>6.3538519999999998</v>
      </c>
      <c r="G6" s="153">
        <v>582.86</v>
      </c>
      <c r="H6" s="168"/>
      <c r="I6" s="169">
        <f t="shared" si="1"/>
        <v>0</v>
      </c>
      <c r="J6" s="141"/>
      <c r="K6" s="136"/>
      <c r="L6" s="129"/>
    </row>
    <row r="7" spans="2:12" s="8" customFormat="1" x14ac:dyDescent="0.25">
      <c r="B7" s="130">
        <v>5</v>
      </c>
      <c r="C7" s="17">
        <v>34639</v>
      </c>
      <c r="D7" s="18">
        <v>2.8094973561302972</v>
      </c>
      <c r="E7" s="19">
        <f t="shared" si="0"/>
        <v>1.028095</v>
      </c>
      <c r="F7" s="133">
        <f>ROUND(PRODUCT(E7:$E$359),6)</f>
        <v>6.1916190000000002</v>
      </c>
      <c r="G7" s="153">
        <v>582.86</v>
      </c>
      <c r="H7" s="168"/>
      <c r="I7" s="169">
        <f t="shared" si="1"/>
        <v>0</v>
      </c>
      <c r="J7" s="141"/>
      <c r="K7" s="136"/>
      <c r="L7" s="129"/>
    </row>
    <row r="8" spans="2:12" s="8" customFormat="1" x14ac:dyDescent="0.25">
      <c r="B8" s="130">
        <v>6</v>
      </c>
      <c r="C8" s="17">
        <v>34669</v>
      </c>
      <c r="D8" s="18">
        <v>1.7100773487296994</v>
      </c>
      <c r="E8" s="19">
        <f t="shared" si="0"/>
        <v>1.017101</v>
      </c>
      <c r="F8" s="133">
        <f>ROUND(PRODUCT(E8:$E$359),6)</f>
        <v>6.0224190000000002</v>
      </c>
      <c r="G8" s="153">
        <v>582.86</v>
      </c>
      <c r="H8" s="168"/>
      <c r="I8" s="169">
        <f t="shared" si="1"/>
        <v>0</v>
      </c>
      <c r="J8" s="141"/>
      <c r="K8" s="136"/>
      <c r="L8" s="129"/>
    </row>
    <row r="9" spans="2:12" s="8" customFormat="1" x14ac:dyDescent="0.25">
      <c r="B9" s="130">
        <v>7</v>
      </c>
      <c r="C9" s="22" t="s">
        <v>39</v>
      </c>
      <c r="D9" s="23">
        <f>D8</f>
        <v>1.7100773487296994</v>
      </c>
      <c r="E9" s="24" t="s">
        <v>1</v>
      </c>
      <c r="F9" s="133">
        <f>ROUND(PRODUCT(E8:$E$359),6)</f>
        <v>6.0224190000000002</v>
      </c>
      <c r="G9" s="153">
        <v>582.86</v>
      </c>
      <c r="H9" s="170">
        <f>H8</f>
        <v>0</v>
      </c>
      <c r="I9" s="169">
        <f>IF(H9&gt;G9,ROUND(H9*F9,2),0)</f>
        <v>0</v>
      </c>
      <c r="J9" s="141"/>
      <c r="K9" s="136"/>
      <c r="L9" s="129"/>
    </row>
    <row r="10" spans="2:12" s="8" customFormat="1" x14ac:dyDescent="0.25">
      <c r="B10" s="130">
        <v>8</v>
      </c>
      <c r="C10" s="17">
        <v>34700</v>
      </c>
      <c r="D10" s="18">
        <v>1.7000177085177981</v>
      </c>
      <c r="E10" s="19">
        <f t="shared" si="0"/>
        <v>1.0169999999999999</v>
      </c>
      <c r="F10" s="133">
        <f>ROUND(PRODUCT(E10:$E$359),6)</f>
        <v>5.9211609999999997</v>
      </c>
      <c r="G10" s="153">
        <v>582.86</v>
      </c>
      <c r="H10" s="168"/>
      <c r="I10" s="169">
        <f t="shared" si="1"/>
        <v>0</v>
      </c>
      <c r="J10" s="141"/>
      <c r="K10" s="136"/>
      <c r="L10" s="129"/>
    </row>
    <row r="11" spans="2:12" s="8" customFormat="1" x14ac:dyDescent="0.25">
      <c r="B11" s="130">
        <v>9</v>
      </c>
      <c r="C11" s="17">
        <v>34731</v>
      </c>
      <c r="D11" s="18">
        <v>1.0195987385609451</v>
      </c>
      <c r="E11" s="19">
        <f t="shared" si="0"/>
        <v>1.0101960000000001</v>
      </c>
      <c r="F11" s="133">
        <f>ROUND(PRODUCT(E11:$E$359),6)</f>
        <v>5.822184</v>
      </c>
      <c r="G11" s="153">
        <v>582.86</v>
      </c>
      <c r="H11" s="168"/>
      <c r="I11" s="169">
        <f t="shared" si="1"/>
        <v>0</v>
      </c>
      <c r="J11" s="141"/>
      <c r="K11" s="136"/>
      <c r="L11" s="129"/>
    </row>
    <row r="12" spans="2:12" s="8" customFormat="1" x14ac:dyDescent="0.25">
      <c r="B12" s="130">
        <v>10</v>
      </c>
      <c r="C12" s="17">
        <v>34759</v>
      </c>
      <c r="D12" s="18">
        <v>1.5503504807139912</v>
      </c>
      <c r="E12" s="19">
        <f t="shared" si="0"/>
        <v>1.015504</v>
      </c>
      <c r="F12" s="133">
        <f>ROUND(PRODUCT(E12:$E$359),6)</f>
        <v>5.76342</v>
      </c>
      <c r="G12" s="153">
        <v>582.86</v>
      </c>
      <c r="H12" s="168"/>
      <c r="I12" s="169">
        <f t="shared" si="1"/>
        <v>0</v>
      </c>
      <c r="J12" s="141"/>
      <c r="K12" s="136"/>
      <c r="L12" s="129"/>
    </row>
    <row r="13" spans="2:12" s="8" customFormat="1" x14ac:dyDescent="0.25">
      <c r="B13" s="130">
        <v>11</v>
      </c>
      <c r="C13" s="17">
        <v>34790</v>
      </c>
      <c r="D13" s="18">
        <v>2.4300000000000002</v>
      </c>
      <c r="E13" s="19">
        <f t="shared" si="0"/>
        <v>1.0243</v>
      </c>
      <c r="F13" s="133">
        <f>ROUND(PRODUCT(E13:$E$359),6)</f>
        <v>5.6754280000000001</v>
      </c>
      <c r="G13" s="153">
        <v>582.86</v>
      </c>
      <c r="H13" s="168"/>
      <c r="I13" s="169">
        <f t="shared" si="1"/>
        <v>0</v>
      </c>
      <c r="J13" s="141"/>
      <c r="K13" s="136"/>
      <c r="L13" s="129"/>
    </row>
    <row r="14" spans="2:12" s="8" customFormat="1" x14ac:dyDescent="0.25">
      <c r="B14" s="130">
        <v>12</v>
      </c>
      <c r="C14" s="17">
        <v>34820</v>
      </c>
      <c r="D14" s="18">
        <v>2.67</v>
      </c>
      <c r="E14" s="19">
        <f t="shared" si="0"/>
        <v>1.0266999999999999</v>
      </c>
      <c r="F14" s="133">
        <f>ROUND(PRODUCT(E14:$E$359),6)</f>
        <v>5.5407869999999999</v>
      </c>
      <c r="G14" s="153">
        <v>832.66</v>
      </c>
      <c r="H14" s="168"/>
      <c r="I14" s="169">
        <f t="shared" si="1"/>
        <v>0</v>
      </c>
      <c r="J14" s="141"/>
      <c r="K14" s="136"/>
      <c r="L14" s="129"/>
    </row>
    <row r="15" spans="2:12" s="8" customFormat="1" x14ac:dyDescent="0.25">
      <c r="B15" s="130">
        <v>13</v>
      </c>
      <c r="C15" s="17">
        <v>34851</v>
      </c>
      <c r="D15" s="18">
        <v>2.2599999999999998</v>
      </c>
      <c r="E15" s="19">
        <f t="shared" si="0"/>
        <v>1.0226</v>
      </c>
      <c r="F15" s="133">
        <f>ROUND(PRODUCT(E15:$E$359),6)</f>
        <v>5.3966950000000002</v>
      </c>
      <c r="G15" s="153">
        <v>832.66</v>
      </c>
      <c r="H15" s="168"/>
      <c r="I15" s="169">
        <f t="shared" si="1"/>
        <v>0</v>
      </c>
      <c r="J15" s="141"/>
      <c r="K15" s="136"/>
      <c r="L15" s="129"/>
    </row>
    <row r="16" spans="2:12" s="8" customFormat="1" x14ac:dyDescent="0.25">
      <c r="B16" s="130">
        <v>14</v>
      </c>
      <c r="C16" s="17">
        <v>34881</v>
      </c>
      <c r="D16" s="18">
        <v>2.36</v>
      </c>
      <c r="E16" s="19">
        <f t="shared" si="0"/>
        <v>1.0236000000000001</v>
      </c>
      <c r="F16" s="133">
        <f>ROUND(PRODUCT(E16:$E$359),6)</f>
        <v>5.2774260000000002</v>
      </c>
      <c r="G16" s="153">
        <v>832.66</v>
      </c>
      <c r="H16" s="168"/>
      <c r="I16" s="169">
        <f t="shared" si="1"/>
        <v>0</v>
      </c>
      <c r="J16" s="141"/>
      <c r="K16" s="136"/>
      <c r="L16" s="129"/>
    </row>
    <row r="17" spans="2:12" s="8" customFormat="1" x14ac:dyDescent="0.25">
      <c r="B17" s="130">
        <v>15</v>
      </c>
      <c r="C17" s="17">
        <v>34912</v>
      </c>
      <c r="D17" s="18">
        <v>0.99</v>
      </c>
      <c r="E17" s="19">
        <f t="shared" si="0"/>
        <v>1.0099</v>
      </c>
      <c r="F17" s="133">
        <f>ROUND(PRODUCT(E17:$E$359),6)</f>
        <v>5.1557500000000003</v>
      </c>
      <c r="G17" s="153">
        <v>832.66</v>
      </c>
      <c r="H17" s="168"/>
      <c r="I17" s="169">
        <f t="shared" si="1"/>
        <v>0</v>
      </c>
      <c r="J17" s="141"/>
      <c r="K17" s="136"/>
      <c r="L17" s="129"/>
    </row>
    <row r="18" spans="2:12" s="8" customFormat="1" x14ac:dyDescent="0.25">
      <c r="B18" s="130">
        <v>16</v>
      </c>
      <c r="C18" s="17">
        <v>34943</v>
      </c>
      <c r="D18" s="18">
        <v>0.99</v>
      </c>
      <c r="E18" s="19">
        <f t="shared" si="0"/>
        <v>1.0099</v>
      </c>
      <c r="F18" s="133">
        <f>ROUND(PRODUCT(E18:$E$359),6)</f>
        <v>5.1052080000000002</v>
      </c>
      <c r="G18" s="153">
        <v>832.66</v>
      </c>
      <c r="H18" s="168"/>
      <c r="I18" s="169">
        <f t="shared" si="1"/>
        <v>0</v>
      </c>
      <c r="J18" s="141"/>
      <c r="K18" s="136"/>
      <c r="L18" s="129"/>
    </row>
    <row r="19" spans="2:12" s="8" customFormat="1" x14ac:dyDescent="0.25">
      <c r="B19" s="130">
        <v>17</v>
      </c>
      <c r="C19" s="17">
        <v>34973</v>
      </c>
      <c r="D19" s="18">
        <v>1.41</v>
      </c>
      <c r="E19" s="19">
        <f t="shared" si="0"/>
        <v>1.0141</v>
      </c>
      <c r="F19" s="133">
        <f>ROUND(PRODUCT(E19:$E$359),6)</f>
        <v>5.0551620000000002</v>
      </c>
      <c r="G19" s="153">
        <v>832.66</v>
      </c>
      <c r="H19" s="168"/>
      <c r="I19" s="169">
        <f t="shared" si="1"/>
        <v>0</v>
      </c>
      <c r="J19" s="141"/>
      <c r="K19" s="136"/>
      <c r="L19" s="129"/>
    </row>
    <row r="20" spans="2:12" s="8" customFormat="1" x14ac:dyDescent="0.25">
      <c r="B20" s="130">
        <v>18</v>
      </c>
      <c r="C20" s="17">
        <v>35004</v>
      </c>
      <c r="D20" s="18">
        <v>1.47</v>
      </c>
      <c r="E20" s="19">
        <f t="shared" si="0"/>
        <v>1.0146999999999999</v>
      </c>
      <c r="F20" s="133">
        <f>ROUND(PRODUCT(E20:$E$359),6)</f>
        <v>4.9848759999999999</v>
      </c>
      <c r="G20" s="153">
        <v>832.66</v>
      </c>
      <c r="H20" s="168"/>
      <c r="I20" s="169">
        <f t="shared" si="1"/>
        <v>0</v>
      </c>
      <c r="J20" s="141"/>
      <c r="K20" s="136"/>
      <c r="L20" s="129"/>
    </row>
    <row r="21" spans="2:12" s="8" customFormat="1" x14ac:dyDescent="0.25">
      <c r="B21" s="130">
        <v>19</v>
      </c>
      <c r="C21" s="17">
        <v>35034</v>
      </c>
      <c r="D21" s="18">
        <v>1.56</v>
      </c>
      <c r="E21" s="19">
        <f t="shared" si="0"/>
        <v>1.0156000000000001</v>
      </c>
      <c r="F21" s="133">
        <f>ROUND(PRODUCT(E21:$E$359),6)</f>
        <v>4.9126589999999997</v>
      </c>
      <c r="G21" s="153">
        <v>832.66</v>
      </c>
      <c r="H21" s="168"/>
      <c r="I21" s="169">
        <f t="shared" si="1"/>
        <v>0</v>
      </c>
      <c r="J21" s="141"/>
      <c r="K21" s="136"/>
      <c r="L21" s="129"/>
    </row>
    <row r="22" spans="2:12" s="8" customFormat="1" x14ac:dyDescent="0.25">
      <c r="B22" s="130">
        <v>20</v>
      </c>
      <c r="C22" s="22" t="s">
        <v>39</v>
      </c>
      <c r="D22" s="23">
        <f>D21</f>
        <v>1.56</v>
      </c>
      <c r="E22" s="24" t="s">
        <v>1</v>
      </c>
      <c r="F22" s="133">
        <f>ROUND(PRODUCT(E21:$E$359),6)</f>
        <v>4.9126589999999997</v>
      </c>
      <c r="G22" s="153">
        <v>832.66</v>
      </c>
      <c r="H22" s="170">
        <f>H21</f>
        <v>0</v>
      </c>
      <c r="I22" s="169">
        <f>IF(H22&gt;G22,ROUND(H22*F22,2),0)</f>
        <v>0</v>
      </c>
      <c r="J22" s="141"/>
      <c r="K22" s="136"/>
      <c r="L22" s="129"/>
    </row>
    <row r="23" spans="2:12" s="8" customFormat="1" x14ac:dyDescent="0.25">
      <c r="B23" s="130">
        <v>21</v>
      </c>
      <c r="C23" s="17">
        <v>35065</v>
      </c>
      <c r="D23" s="18">
        <v>1.34</v>
      </c>
      <c r="E23" s="19">
        <f t="shared" si="0"/>
        <v>1.0134000000000001</v>
      </c>
      <c r="F23" s="133">
        <f>ROUND(PRODUCT(E23:$E$359),6)</f>
        <v>4.837199</v>
      </c>
      <c r="G23" s="153">
        <v>832.66</v>
      </c>
      <c r="H23" s="168"/>
      <c r="I23" s="169">
        <f t="shared" si="1"/>
        <v>0</v>
      </c>
      <c r="J23" s="141"/>
      <c r="K23" s="136"/>
      <c r="L23" s="129"/>
    </row>
    <row r="24" spans="2:12" s="8" customFormat="1" x14ac:dyDescent="0.25">
      <c r="B24" s="130">
        <v>22</v>
      </c>
      <c r="C24" s="17">
        <v>35096</v>
      </c>
      <c r="D24" s="18">
        <v>1.03</v>
      </c>
      <c r="E24" s="19">
        <f t="shared" si="0"/>
        <v>1.0103</v>
      </c>
      <c r="F24" s="133">
        <f>ROUND(PRODUCT(E24:$E$359),6)</f>
        <v>4.7732380000000001</v>
      </c>
      <c r="G24" s="153">
        <v>832.66</v>
      </c>
      <c r="H24" s="168"/>
      <c r="I24" s="169">
        <f t="shared" si="1"/>
        <v>0</v>
      </c>
      <c r="J24" s="141"/>
      <c r="K24" s="136"/>
      <c r="L24" s="129"/>
    </row>
    <row r="25" spans="2:12" s="8" customFormat="1" x14ac:dyDescent="0.25">
      <c r="B25" s="130">
        <v>23</v>
      </c>
      <c r="C25" s="17">
        <v>35125</v>
      </c>
      <c r="D25" s="18">
        <v>0.35</v>
      </c>
      <c r="E25" s="19">
        <f t="shared" si="0"/>
        <v>1.0035000000000001</v>
      </c>
      <c r="F25" s="133">
        <f>ROUND(PRODUCT(E25:$E$359),6)</f>
        <v>4.7245749999999997</v>
      </c>
      <c r="G25" s="153">
        <v>832.66</v>
      </c>
      <c r="H25" s="168"/>
      <c r="I25" s="169">
        <f t="shared" si="1"/>
        <v>0</v>
      </c>
      <c r="J25" s="141"/>
      <c r="K25" s="136"/>
      <c r="L25" s="129"/>
    </row>
    <row r="26" spans="2:12" s="8" customFormat="1" x14ac:dyDescent="0.25">
      <c r="B26" s="130">
        <v>24</v>
      </c>
      <c r="C26" s="17">
        <v>35156</v>
      </c>
      <c r="D26" s="18">
        <v>1.26</v>
      </c>
      <c r="E26" s="19">
        <f t="shared" si="0"/>
        <v>1.0125999999999999</v>
      </c>
      <c r="F26" s="133">
        <f>ROUND(PRODUCT(E26:$E$359),6)</f>
        <v>4.7080960000000003</v>
      </c>
      <c r="G26" s="153">
        <v>832.66</v>
      </c>
      <c r="H26" s="168"/>
      <c r="I26" s="169">
        <f t="shared" si="1"/>
        <v>0</v>
      </c>
      <c r="J26" s="141"/>
      <c r="K26" s="136"/>
      <c r="L26" s="129"/>
    </row>
    <row r="27" spans="2:12" s="8" customFormat="1" x14ac:dyDescent="0.25">
      <c r="B27" s="130">
        <v>25</v>
      </c>
      <c r="C27" s="17">
        <v>35186</v>
      </c>
      <c r="D27" s="18">
        <v>1.22</v>
      </c>
      <c r="E27" s="19">
        <f t="shared" si="0"/>
        <v>1.0122</v>
      </c>
      <c r="F27" s="133">
        <f>ROUND(PRODUCT(E27:$E$359),6)</f>
        <v>4.6495119999999996</v>
      </c>
      <c r="G27" s="153">
        <v>957.56</v>
      </c>
      <c r="H27" s="168"/>
      <c r="I27" s="169">
        <f t="shared" si="1"/>
        <v>0</v>
      </c>
      <c r="J27" s="141"/>
      <c r="K27" s="136"/>
      <c r="L27" s="129"/>
    </row>
    <row r="28" spans="2:12" s="8" customFormat="1" x14ac:dyDescent="0.25">
      <c r="B28" s="130">
        <v>26</v>
      </c>
      <c r="C28" s="17">
        <v>35217</v>
      </c>
      <c r="D28" s="18">
        <v>1.19</v>
      </c>
      <c r="E28" s="19">
        <f t="shared" si="0"/>
        <v>1.0119</v>
      </c>
      <c r="F28" s="133">
        <f>ROUND(PRODUCT(E28:$E$359),6)</f>
        <v>4.5934720000000002</v>
      </c>
      <c r="G28" s="153">
        <v>957.56</v>
      </c>
      <c r="H28" s="168"/>
      <c r="I28" s="169">
        <f t="shared" si="1"/>
        <v>0</v>
      </c>
      <c r="J28" s="141"/>
      <c r="K28" s="136"/>
      <c r="L28" s="129"/>
    </row>
    <row r="29" spans="2:12" s="8" customFormat="1" x14ac:dyDescent="0.25">
      <c r="B29" s="130">
        <v>27</v>
      </c>
      <c r="C29" s="17">
        <v>35247</v>
      </c>
      <c r="D29" s="18">
        <v>1.1100000000000001</v>
      </c>
      <c r="E29" s="19">
        <f t="shared" si="0"/>
        <v>1.0111000000000001</v>
      </c>
      <c r="F29" s="133">
        <f>ROUND(PRODUCT(E29:$E$359),6)</f>
        <v>4.539453</v>
      </c>
      <c r="G29" s="153">
        <v>957.56</v>
      </c>
      <c r="H29" s="168"/>
      <c r="I29" s="169">
        <f t="shared" si="1"/>
        <v>0</v>
      </c>
      <c r="J29" s="141"/>
      <c r="K29" s="136"/>
      <c r="L29" s="129"/>
    </row>
    <row r="30" spans="2:12" s="8" customFormat="1" x14ac:dyDescent="0.25">
      <c r="B30" s="130">
        <v>28</v>
      </c>
      <c r="C30" s="17">
        <v>35278</v>
      </c>
      <c r="D30" s="18">
        <v>0.44</v>
      </c>
      <c r="E30" s="19">
        <f t="shared" si="0"/>
        <v>1.0044</v>
      </c>
      <c r="F30" s="133">
        <f>ROUND(PRODUCT(E30:$E$359),6)</f>
        <v>4.4896180000000001</v>
      </c>
      <c r="G30" s="153">
        <v>957.56</v>
      </c>
      <c r="H30" s="168"/>
      <c r="I30" s="169">
        <f t="shared" si="1"/>
        <v>0</v>
      </c>
      <c r="J30" s="141"/>
      <c r="K30" s="136"/>
      <c r="L30" s="129"/>
    </row>
    <row r="31" spans="2:12" s="8" customFormat="1" x14ac:dyDescent="0.25">
      <c r="B31" s="130">
        <v>29</v>
      </c>
      <c r="C31" s="17">
        <v>35309</v>
      </c>
      <c r="D31" s="18">
        <v>0.15</v>
      </c>
      <c r="E31" s="19">
        <f t="shared" si="0"/>
        <v>1.0015000000000001</v>
      </c>
      <c r="F31" s="133">
        <f>ROUND(PRODUCT(E31:$E$359),6)</f>
        <v>4.4699499999999999</v>
      </c>
      <c r="G31" s="153">
        <v>957.56</v>
      </c>
      <c r="H31" s="168"/>
      <c r="I31" s="169">
        <f t="shared" si="1"/>
        <v>0</v>
      </c>
      <c r="J31" s="141"/>
      <c r="K31" s="136"/>
      <c r="L31" s="129"/>
    </row>
    <row r="32" spans="2:12" s="8" customFormat="1" x14ac:dyDescent="0.25">
      <c r="B32" s="130">
        <v>30</v>
      </c>
      <c r="C32" s="17">
        <v>35339</v>
      </c>
      <c r="D32" s="18">
        <v>0.3</v>
      </c>
      <c r="E32" s="19">
        <f t="shared" si="0"/>
        <v>1.0029999999999999</v>
      </c>
      <c r="F32" s="133">
        <f>ROUND(PRODUCT(E32:$E$359),6)</f>
        <v>4.4632550000000002</v>
      </c>
      <c r="G32" s="153">
        <v>957.56</v>
      </c>
      <c r="H32" s="168"/>
      <c r="I32" s="169">
        <f t="shared" si="1"/>
        <v>0</v>
      </c>
      <c r="J32" s="141"/>
      <c r="K32" s="136"/>
      <c r="L32" s="129"/>
    </row>
    <row r="33" spans="2:12" s="8" customFormat="1" x14ac:dyDescent="0.25">
      <c r="B33" s="130">
        <v>31</v>
      </c>
      <c r="C33" s="17">
        <v>35370</v>
      </c>
      <c r="D33" s="18">
        <v>0.32</v>
      </c>
      <c r="E33" s="19">
        <f t="shared" si="0"/>
        <v>1.0032000000000001</v>
      </c>
      <c r="F33" s="133">
        <f>ROUND(PRODUCT(E33:$E$359),6)</f>
        <v>4.4499050000000002</v>
      </c>
      <c r="G33" s="153">
        <v>957.56</v>
      </c>
      <c r="H33" s="168"/>
      <c r="I33" s="169">
        <f t="shared" si="1"/>
        <v>0</v>
      </c>
      <c r="J33" s="141"/>
      <c r="K33" s="136"/>
      <c r="L33" s="129"/>
    </row>
    <row r="34" spans="2:12" s="8" customFormat="1" x14ac:dyDescent="0.25">
      <c r="B34" s="130">
        <v>32</v>
      </c>
      <c r="C34" s="17">
        <v>35400</v>
      </c>
      <c r="D34" s="18">
        <v>0.47</v>
      </c>
      <c r="E34" s="19">
        <f t="shared" si="0"/>
        <v>1.0046999999999999</v>
      </c>
      <c r="F34" s="133">
        <f>ROUND(PRODUCT(E34:$E$359),6)</f>
        <v>4.4357110000000004</v>
      </c>
      <c r="G34" s="153">
        <v>957.56</v>
      </c>
      <c r="H34" s="168"/>
      <c r="I34" s="169">
        <f t="shared" si="1"/>
        <v>0</v>
      </c>
      <c r="J34" s="141"/>
      <c r="K34" s="136"/>
      <c r="L34" s="129"/>
    </row>
    <row r="35" spans="2:12" s="8" customFormat="1" x14ac:dyDescent="0.25">
      <c r="B35" s="130">
        <v>33</v>
      </c>
      <c r="C35" s="22" t="s">
        <v>39</v>
      </c>
      <c r="D35" s="23">
        <f>D34</f>
        <v>0.47</v>
      </c>
      <c r="E35" s="24" t="s">
        <v>1</v>
      </c>
      <c r="F35" s="133">
        <f>ROUND(PRODUCT(E34:$E$359),6)</f>
        <v>4.4357110000000004</v>
      </c>
      <c r="G35" s="153">
        <v>957.56</v>
      </c>
      <c r="H35" s="170">
        <f>H34</f>
        <v>0</v>
      </c>
      <c r="I35" s="169">
        <f>IF(H35&gt;G35,ROUND(H35*F35,2),0)</f>
        <v>0</v>
      </c>
      <c r="J35" s="141"/>
      <c r="K35" s="136"/>
      <c r="L35" s="129"/>
    </row>
    <row r="36" spans="2:12" s="8" customFormat="1" x14ac:dyDescent="0.25">
      <c r="B36" s="130">
        <v>34</v>
      </c>
      <c r="C36" s="17">
        <v>35431</v>
      </c>
      <c r="D36" s="18">
        <v>1.18</v>
      </c>
      <c r="E36" s="19">
        <f t="shared" si="0"/>
        <v>1.0118</v>
      </c>
      <c r="F36" s="133">
        <f>ROUND(PRODUCT(E36:$E$359),6)</f>
        <v>4.4149609999999999</v>
      </c>
      <c r="G36" s="153">
        <v>957.56</v>
      </c>
      <c r="H36" s="168"/>
      <c r="I36" s="169">
        <f t="shared" si="1"/>
        <v>0</v>
      </c>
      <c r="J36" s="141"/>
      <c r="K36" s="136"/>
      <c r="L36" s="129"/>
    </row>
    <row r="37" spans="2:12" s="8" customFormat="1" x14ac:dyDescent="0.25">
      <c r="B37" s="130">
        <v>35</v>
      </c>
      <c r="C37" s="17">
        <v>35462</v>
      </c>
      <c r="D37" s="18">
        <v>0.5</v>
      </c>
      <c r="E37" s="19">
        <f t="shared" si="0"/>
        <v>1.0049999999999999</v>
      </c>
      <c r="F37" s="133">
        <f>ROUND(PRODUCT(E37:$E$359),6)</f>
        <v>4.3634719999999998</v>
      </c>
      <c r="G37" s="153">
        <v>957.56</v>
      </c>
      <c r="H37" s="168"/>
      <c r="I37" s="169">
        <f t="shared" si="1"/>
        <v>0</v>
      </c>
      <c r="J37" s="141"/>
      <c r="K37" s="136"/>
      <c r="L37" s="129"/>
    </row>
    <row r="38" spans="2:12" s="8" customFormat="1" x14ac:dyDescent="0.25">
      <c r="B38" s="130">
        <v>36</v>
      </c>
      <c r="C38" s="17">
        <v>35490</v>
      </c>
      <c r="D38" s="18">
        <v>0.51</v>
      </c>
      <c r="E38" s="19">
        <f t="shared" si="0"/>
        <v>1.0051000000000001</v>
      </c>
      <c r="F38" s="133">
        <f>ROUND(PRODUCT(E38:$E$359),6)</f>
        <v>4.3417630000000003</v>
      </c>
      <c r="G38" s="153">
        <v>957.56</v>
      </c>
      <c r="H38" s="168"/>
      <c r="I38" s="169">
        <f t="shared" si="1"/>
        <v>0</v>
      </c>
      <c r="J38" s="141"/>
      <c r="K38" s="136"/>
      <c r="L38" s="129"/>
    </row>
    <row r="39" spans="2:12" s="8" customFormat="1" x14ac:dyDescent="0.25">
      <c r="B39" s="130">
        <v>37</v>
      </c>
      <c r="C39" s="17">
        <v>35521</v>
      </c>
      <c r="D39" s="18">
        <v>0.88</v>
      </c>
      <c r="E39" s="19">
        <f t="shared" si="0"/>
        <v>1.0087999999999999</v>
      </c>
      <c r="F39" s="133">
        <f>ROUND(PRODUCT(E39:$E$359),6)</f>
        <v>4.3197320000000001</v>
      </c>
      <c r="G39" s="153">
        <v>957.56</v>
      </c>
      <c r="H39" s="168"/>
      <c r="I39" s="169">
        <f t="shared" si="1"/>
        <v>0</v>
      </c>
      <c r="J39" s="141"/>
      <c r="K39" s="136"/>
      <c r="L39" s="129"/>
    </row>
    <row r="40" spans="2:12" s="8" customFormat="1" x14ac:dyDescent="0.25">
      <c r="B40" s="130">
        <v>38</v>
      </c>
      <c r="C40" s="17">
        <v>35551</v>
      </c>
      <c r="D40" s="18">
        <v>0.41</v>
      </c>
      <c r="E40" s="19">
        <f t="shared" si="0"/>
        <v>1.0041</v>
      </c>
      <c r="F40" s="133">
        <f>ROUND(PRODUCT(E40:$E$359),6)</f>
        <v>4.2820499999999999</v>
      </c>
      <c r="G40" s="153">
        <v>957.56</v>
      </c>
      <c r="H40" s="168"/>
      <c r="I40" s="169">
        <f t="shared" si="1"/>
        <v>0</v>
      </c>
      <c r="J40" s="141"/>
      <c r="K40" s="136"/>
      <c r="L40" s="129"/>
    </row>
    <row r="41" spans="2:12" s="8" customFormat="1" x14ac:dyDescent="0.25">
      <c r="B41" s="130">
        <v>39</v>
      </c>
      <c r="C41" s="17">
        <v>35582</v>
      </c>
      <c r="D41" s="18">
        <v>0.54</v>
      </c>
      <c r="E41" s="19">
        <f t="shared" si="0"/>
        <v>1.0054000000000001</v>
      </c>
      <c r="F41" s="133">
        <f>ROUND(PRODUCT(E41:$E$359),6)</f>
        <v>4.2645660000000003</v>
      </c>
      <c r="G41" s="153">
        <v>1031.8699999999999</v>
      </c>
      <c r="H41" s="168"/>
      <c r="I41" s="169">
        <f t="shared" si="1"/>
        <v>0</v>
      </c>
      <c r="J41" s="141"/>
      <c r="K41" s="136"/>
      <c r="L41" s="129"/>
    </row>
    <row r="42" spans="2:12" s="8" customFormat="1" x14ac:dyDescent="0.25">
      <c r="B42" s="130">
        <v>40</v>
      </c>
      <c r="C42" s="17">
        <v>35612</v>
      </c>
      <c r="D42" s="18">
        <v>0.22</v>
      </c>
      <c r="E42" s="19">
        <f t="shared" si="0"/>
        <v>1.0022</v>
      </c>
      <c r="F42" s="133">
        <f>ROUND(PRODUCT(E42:$E$359),6)</f>
        <v>4.2416609999999997</v>
      </c>
      <c r="G42" s="153">
        <v>1031.8699999999999</v>
      </c>
      <c r="H42" s="168"/>
      <c r="I42" s="169">
        <f t="shared" si="1"/>
        <v>0</v>
      </c>
      <c r="J42" s="141"/>
      <c r="K42" s="136"/>
      <c r="L42" s="129"/>
    </row>
    <row r="43" spans="2:12" s="8" customFormat="1" x14ac:dyDescent="0.25">
      <c r="B43" s="130">
        <v>41</v>
      </c>
      <c r="C43" s="17">
        <v>35643</v>
      </c>
      <c r="D43" s="18">
        <v>-0.02</v>
      </c>
      <c r="E43" s="19">
        <f t="shared" si="0"/>
        <v>0.99980000000000002</v>
      </c>
      <c r="F43" s="133">
        <f>ROUND(PRODUCT(E43:$E$359),6)</f>
        <v>4.2323500000000003</v>
      </c>
      <c r="G43" s="153">
        <v>1031.8699999999999</v>
      </c>
      <c r="H43" s="168"/>
      <c r="I43" s="169">
        <f t="shared" si="1"/>
        <v>0</v>
      </c>
      <c r="J43" s="141"/>
      <c r="K43" s="136"/>
      <c r="L43" s="129"/>
    </row>
    <row r="44" spans="2:12" s="8" customFormat="1" x14ac:dyDescent="0.25">
      <c r="B44" s="130">
        <v>42</v>
      </c>
      <c r="C44" s="17">
        <v>35674</v>
      </c>
      <c r="D44" s="18">
        <v>0.06</v>
      </c>
      <c r="E44" s="19">
        <f t="shared" si="0"/>
        <v>1.0005999999999999</v>
      </c>
      <c r="F44" s="133">
        <f>ROUND(PRODUCT(E44:$E$359),6)</f>
        <v>4.2331960000000004</v>
      </c>
      <c r="G44" s="153">
        <v>1031.8699999999999</v>
      </c>
      <c r="H44" s="168"/>
      <c r="I44" s="169">
        <f t="shared" si="1"/>
        <v>0</v>
      </c>
      <c r="J44" s="141"/>
      <c r="K44" s="136"/>
      <c r="L44" s="129"/>
    </row>
    <row r="45" spans="2:12" s="8" customFormat="1" x14ac:dyDescent="0.25">
      <c r="B45" s="130">
        <v>43</v>
      </c>
      <c r="C45" s="17">
        <v>35704</v>
      </c>
      <c r="D45" s="18">
        <v>0.23</v>
      </c>
      <c r="E45" s="19">
        <f t="shared" si="0"/>
        <v>1.0023</v>
      </c>
      <c r="F45" s="133">
        <f>ROUND(PRODUCT(E45:$E$359),6)</f>
        <v>4.230658</v>
      </c>
      <c r="G45" s="153">
        <v>1031.8699999999999</v>
      </c>
      <c r="H45" s="168"/>
      <c r="I45" s="169">
        <f t="shared" si="1"/>
        <v>0</v>
      </c>
      <c r="J45" s="141"/>
      <c r="K45" s="136"/>
      <c r="L45" s="129"/>
    </row>
    <row r="46" spans="2:12" s="8" customFormat="1" x14ac:dyDescent="0.25">
      <c r="B46" s="130">
        <v>44</v>
      </c>
      <c r="C46" s="17">
        <v>35735</v>
      </c>
      <c r="D46" s="18">
        <v>0.17</v>
      </c>
      <c r="E46" s="19">
        <f t="shared" si="0"/>
        <v>1.0017</v>
      </c>
      <c r="F46" s="133">
        <f>ROUND(PRODUCT(E46:$E$359),6)</f>
        <v>4.2209500000000002</v>
      </c>
      <c r="G46" s="153">
        <v>1031.8699999999999</v>
      </c>
      <c r="H46" s="168"/>
      <c r="I46" s="169">
        <f t="shared" si="1"/>
        <v>0</v>
      </c>
      <c r="J46" s="141"/>
      <c r="K46" s="136"/>
      <c r="L46" s="129"/>
    </row>
    <row r="47" spans="2:12" s="8" customFormat="1" x14ac:dyDescent="0.25">
      <c r="B47" s="130">
        <v>45</v>
      </c>
      <c r="C47" s="17">
        <v>35765</v>
      </c>
      <c r="D47" s="18">
        <v>0.43</v>
      </c>
      <c r="E47" s="19">
        <f t="shared" si="0"/>
        <v>1.0043</v>
      </c>
      <c r="F47" s="133">
        <f>ROUND(PRODUCT(E47:$E$359),6)</f>
        <v>4.2137859999999998</v>
      </c>
      <c r="G47" s="153">
        <v>1031.8699999999999</v>
      </c>
      <c r="H47" s="168"/>
      <c r="I47" s="169">
        <f t="shared" si="1"/>
        <v>0</v>
      </c>
      <c r="J47" s="141"/>
      <c r="K47" s="136"/>
      <c r="L47" s="129"/>
    </row>
    <row r="48" spans="2:12" s="8" customFormat="1" x14ac:dyDescent="0.25">
      <c r="B48" s="130">
        <v>46</v>
      </c>
      <c r="C48" s="22" t="s">
        <v>39</v>
      </c>
      <c r="D48" s="23">
        <f>D47</f>
        <v>0.43</v>
      </c>
      <c r="E48" s="24" t="s">
        <v>1</v>
      </c>
      <c r="F48" s="133">
        <f>ROUND(PRODUCT(E47:$E$359),6)</f>
        <v>4.2137859999999998</v>
      </c>
      <c r="G48" s="153">
        <v>1031.8699999999999</v>
      </c>
      <c r="H48" s="170">
        <f>H47</f>
        <v>0</v>
      </c>
      <c r="I48" s="169">
        <f>IF(H48&gt;G48,ROUND(H48*F48,2),0)</f>
        <v>0</v>
      </c>
      <c r="J48" s="141"/>
      <c r="K48" s="136"/>
      <c r="L48" s="129"/>
    </row>
    <row r="49" spans="2:12" s="8" customFormat="1" x14ac:dyDescent="0.25">
      <c r="B49" s="130">
        <v>47</v>
      </c>
      <c r="C49" s="17">
        <v>35796</v>
      </c>
      <c r="D49" s="18">
        <v>0.71</v>
      </c>
      <c r="E49" s="19">
        <f t="shared" si="0"/>
        <v>1.0071000000000001</v>
      </c>
      <c r="F49" s="133">
        <f>ROUND(PRODUCT(E49:$E$359),6)</f>
        <v>4.1957440000000004</v>
      </c>
      <c r="G49" s="153">
        <v>1031.8699999999999</v>
      </c>
      <c r="H49" s="168"/>
      <c r="I49" s="169">
        <f t="shared" si="1"/>
        <v>0</v>
      </c>
      <c r="J49" s="141"/>
      <c r="K49" s="136"/>
      <c r="L49" s="129"/>
    </row>
    <row r="50" spans="2:12" s="8" customFormat="1" x14ac:dyDescent="0.25">
      <c r="B50" s="130">
        <v>48</v>
      </c>
      <c r="C50" s="17">
        <v>35827</v>
      </c>
      <c r="D50" s="18">
        <v>0.46</v>
      </c>
      <c r="E50" s="19">
        <f t="shared" si="0"/>
        <v>1.0045999999999999</v>
      </c>
      <c r="F50" s="133">
        <f>ROUND(PRODUCT(E50:$E$359),6)</f>
        <v>4.1661650000000003</v>
      </c>
      <c r="G50" s="153">
        <v>1031.8699999999999</v>
      </c>
      <c r="H50" s="168"/>
      <c r="I50" s="169">
        <f t="shared" si="1"/>
        <v>0</v>
      </c>
      <c r="J50" s="141"/>
      <c r="K50" s="136"/>
      <c r="L50" s="129"/>
    </row>
    <row r="51" spans="2:12" s="8" customFormat="1" x14ac:dyDescent="0.25">
      <c r="B51" s="130">
        <v>49</v>
      </c>
      <c r="C51" s="17">
        <v>35855</v>
      </c>
      <c r="D51" s="18">
        <v>0.34</v>
      </c>
      <c r="E51" s="19">
        <f t="shared" si="0"/>
        <v>1.0034000000000001</v>
      </c>
      <c r="F51" s="133">
        <f>ROUND(PRODUCT(E51:$E$359),6)</f>
        <v>4.1470880000000001</v>
      </c>
      <c r="G51" s="153">
        <v>1031.8699999999999</v>
      </c>
      <c r="H51" s="168"/>
      <c r="I51" s="169">
        <f t="shared" si="1"/>
        <v>0</v>
      </c>
      <c r="J51" s="141"/>
      <c r="K51" s="136"/>
      <c r="L51" s="129"/>
    </row>
    <row r="52" spans="2:12" s="8" customFormat="1" x14ac:dyDescent="0.25">
      <c r="B52" s="130">
        <v>50</v>
      </c>
      <c r="C52" s="17">
        <v>35886</v>
      </c>
      <c r="D52" s="18">
        <v>0.24</v>
      </c>
      <c r="E52" s="19">
        <f t="shared" si="0"/>
        <v>1.0024</v>
      </c>
      <c r="F52" s="133">
        <f>ROUND(PRODUCT(E52:$E$359),6)</f>
        <v>4.1330359999999997</v>
      </c>
      <c r="G52" s="153">
        <v>1031.8699999999999</v>
      </c>
      <c r="H52" s="168"/>
      <c r="I52" s="169">
        <f t="shared" si="1"/>
        <v>0</v>
      </c>
      <c r="J52" s="141"/>
      <c r="K52" s="136"/>
      <c r="L52" s="129"/>
    </row>
    <row r="53" spans="2:12" s="8" customFormat="1" x14ac:dyDescent="0.25">
      <c r="B53" s="130">
        <v>51</v>
      </c>
      <c r="C53" s="17">
        <v>35916</v>
      </c>
      <c r="D53" s="18">
        <v>0.5</v>
      </c>
      <c r="E53" s="19">
        <f t="shared" si="0"/>
        <v>1.0049999999999999</v>
      </c>
      <c r="F53" s="133">
        <f>ROUND(PRODUCT(E53:$E$359),6)</f>
        <v>4.1231400000000002</v>
      </c>
      <c r="G53" s="153">
        <v>1031.8699999999999</v>
      </c>
      <c r="H53" s="168"/>
      <c r="I53" s="169">
        <f t="shared" si="1"/>
        <v>0</v>
      </c>
      <c r="J53" s="141"/>
      <c r="K53" s="136"/>
      <c r="L53" s="129"/>
    </row>
    <row r="54" spans="2:12" s="8" customFormat="1" x14ac:dyDescent="0.25">
      <c r="B54" s="130">
        <v>52</v>
      </c>
      <c r="C54" s="17">
        <v>35947</v>
      </c>
      <c r="D54" s="18">
        <v>0.02</v>
      </c>
      <c r="E54" s="19">
        <f t="shared" si="0"/>
        <v>1.0002</v>
      </c>
      <c r="F54" s="133">
        <f>ROUND(PRODUCT(E54:$E$359),6)</f>
        <v>4.102627</v>
      </c>
      <c r="G54" s="153">
        <v>1081.5</v>
      </c>
      <c r="H54" s="168"/>
      <c r="I54" s="169">
        <f t="shared" si="1"/>
        <v>0</v>
      </c>
      <c r="J54" s="141"/>
      <c r="K54" s="136"/>
      <c r="L54" s="129"/>
    </row>
    <row r="55" spans="2:12" s="8" customFormat="1" x14ac:dyDescent="0.25">
      <c r="B55" s="130">
        <v>53</v>
      </c>
      <c r="C55" s="17">
        <v>35977</v>
      </c>
      <c r="D55" s="18">
        <v>-0.12</v>
      </c>
      <c r="E55" s="19">
        <f t="shared" si="0"/>
        <v>0.99880000000000002</v>
      </c>
      <c r="F55" s="133">
        <f>ROUND(PRODUCT(E55:$E$359),6)</f>
        <v>4.101807</v>
      </c>
      <c r="G55" s="153">
        <v>1081.5</v>
      </c>
      <c r="H55" s="168"/>
      <c r="I55" s="169">
        <f t="shared" si="1"/>
        <v>0</v>
      </c>
      <c r="J55" s="141"/>
      <c r="K55" s="136"/>
      <c r="L55" s="129"/>
    </row>
    <row r="56" spans="2:12" s="8" customFormat="1" x14ac:dyDescent="0.25">
      <c r="B56" s="130">
        <v>54</v>
      </c>
      <c r="C56" s="17">
        <v>36008</v>
      </c>
      <c r="D56" s="18">
        <v>-0.51</v>
      </c>
      <c r="E56" s="19">
        <f t="shared" si="0"/>
        <v>0.99490000000000001</v>
      </c>
      <c r="F56" s="133">
        <f>ROUND(PRODUCT(E56:$E$359),6)</f>
        <v>4.1067349999999996</v>
      </c>
      <c r="G56" s="153">
        <v>1081.5</v>
      </c>
      <c r="H56" s="168"/>
      <c r="I56" s="169">
        <f t="shared" si="1"/>
        <v>0</v>
      </c>
      <c r="J56" s="141"/>
      <c r="K56" s="136"/>
      <c r="L56" s="129"/>
    </row>
    <row r="57" spans="2:12" s="8" customFormat="1" x14ac:dyDescent="0.25">
      <c r="B57" s="130">
        <v>55</v>
      </c>
      <c r="C57" s="17">
        <v>36039</v>
      </c>
      <c r="D57" s="18">
        <v>-0.22</v>
      </c>
      <c r="E57" s="19">
        <f t="shared" si="0"/>
        <v>0.99780000000000002</v>
      </c>
      <c r="F57" s="133">
        <f>ROUND(PRODUCT(E57:$E$359),6)</f>
        <v>4.1277869999999997</v>
      </c>
      <c r="G57" s="153">
        <v>1081.5</v>
      </c>
      <c r="H57" s="168"/>
      <c r="I57" s="169">
        <f t="shared" si="1"/>
        <v>0</v>
      </c>
      <c r="J57" s="141"/>
      <c r="K57" s="136"/>
      <c r="L57" s="129"/>
    </row>
    <row r="58" spans="2:12" s="8" customFormat="1" x14ac:dyDescent="0.25">
      <c r="B58" s="130">
        <v>56</v>
      </c>
      <c r="C58" s="17">
        <v>36069</v>
      </c>
      <c r="D58" s="18">
        <v>0.02</v>
      </c>
      <c r="E58" s="19">
        <f t="shared" si="0"/>
        <v>1.0002</v>
      </c>
      <c r="F58" s="133">
        <f>ROUND(PRODUCT(E58:$E$359),6)</f>
        <v>4.1368879999999999</v>
      </c>
      <c r="G58" s="153">
        <v>1081.5</v>
      </c>
      <c r="H58" s="168"/>
      <c r="I58" s="169">
        <f t="shared" si="1"/>
        <v>0</v>
      </c>
      <c r="J58" s="141"/>
      <c r="K58" s="136"/>
      <c r="L58" s="129"/>
    </row>
    <row r="59" spans="2:12" s="8" customFormat="1" x14ac:dyDescent="0.25">
      <c r="B59" s="130">
        <v>57</v>
      </c>
      <c r="C59" s="17">
        <v>36100</v>
      </c>
      <c r="D59" s="18">
        <v>-0.12</v>
      </c>
      <c r="E59" s="19">
        <f t="shared" si="0"/>
        <v>0.99880000000000002</v>
      </c>
      <c r="F59" s="133">
        <f>ROUND(PRODUCT(E59:$E$359),6)</f>
        <v>4.1360599999999996</v>
      </c>
      <c r="G59" s="153">
        <v>1081.5</v>
      </c>
      <c r="H59" s="168"/>
      <c r="I59" s="169">
        <f t="shared" si="1"/>
        <v>0</v>
      </c>
      <c r="J59" s="141"/>
      <c r="K59" s="136"/>
      <c r="L59" s="129"/>
    </row>
    <row r="60" spans="2:12" s="8" customFormat="1" x14ac:dyDescent="0.25">
      <c r="B60" s="130">
        <v>58</v>
      </c>
      <c r="C60" s="17">
        <v>36130</v>
      </c>
      <c r="D60" s="18">
        <v>0.33</v>
      </c>
      <c r="E60" s="19">
        <f t="shared" si="0"/>
        <v>1.0033000000000001</v>
      </c>
      <c r="F60" s="133">
        <f>ROUND(PRODUCT(E60:$E$359),6)</f>
        <v>4.1410299999999998</v>
      </c>
      <c r="G60" s="153">
        <v>1200</v>
      </c>
      <c r="H60" s="168"/>
      <c r="I60" s="169">
        <f t="shared" si="1"/>
        <v>0</v>
      </c>
      <c r="J60" s="141"/>
      <c r="K60" s="136"/>
      <c r="L60" s="129"/>
    </row>
    <row r="61" spans="2:12" s="8" customFormat="1" x14ac:dyDescent="0.25">
      <c r="B61" s="130">
        <v>59</v>
      </c>
      <c r="C61" s="22" t="s">
        <v>39</v>
      </c>
      <c r="D61" s="23">
        <f>D60</f>
        <v>0.33</v>
      </c>
      <c r="E61" s="24" t="s">
        <v>1</v>
      </c>
      <c r="F61" s="133">
        <f>ROUND(PRODUCT(E60:$E$359),6)</f>
        <v>4.1410299999999998</v>
      </c>
      <c r="G61" s="153">
        <v>1200</v>
      </c>
      <c r="H61" s="170">
        <f>H60</f>
        <v>0</v>
      </c>
      <c r="I61" s="169">
        <f>IF(H61&gt;G61,ROUND(H61*F61,2),0)</f>
        <v>0</v>
      </c>
      <c r="J61" s="141"/>
      <c r="K61" s="136"/>
      <c r="L61" s="129"/>
    </row>
    <row r="62" spans="2:12" s="8" customFormat="1" ht="15" customHeight="1" x14ac:dyDescent="0.25">
      <c r="B62" s="130">
        <v>60</v>
      </c>
      <c r="C62" s="17">
        <v>36161</v>
      </c>
      <c r="D62" s="18">
        <v>0.7</v>
      </c>
      <c r="E62" s="19">
        <f t="shared" si="0"/>
        <v>1.0069999999999999</v>
      </c>
      <c r="F62" s="133">
        <f>ROUND(PRODUCT(E62:$E$359),6)</f>
        <v>4.1274090000000001</v>
      </c>
      <c r="G62" s="153">
        <v>1200</v>
      </c>
      <c r="H62" s="168"/>
      <c r="I62" s="169">
        <f t="shared" si="1"/>
        <v>0</v>
      </c>
      <c r="J62" s="141"/>
      <c r="K62" s="136"/>
      <c r="L62" s="129"/>
    </row>
    <row r="63" spans="2:12" s="8" customFormat="1" x14ac:dyDescent="0.25">
      <c r="B63" s="130">
        <v>61</v>
      </c>
      <c r="C63" s="17">
        <v>36192</v>
      </c>
      <c r="D63" s="18">
        <v>1.05</v>
      </c>
      <c r="E63" s="19">
        <f t="shared" si="0"/>
        <v>1.0105</v>
      </c>
      <c r="F63" s="133">
        <f>ROUND(PRODUCT(E63:$E$359),6)</f>
        <v>4.0987179999999999</v>
      </c>
      <c r="G63" s="153">
        <v>1200</v>
      </c>
      <c r="H63" s="168"/>
      <c r="I63" s="169">
        <f t="shared" si="1"/>
        <v>0</v>
      </c>
      <c r="J63" s="141"/>
      <c r="K63" s="136"/>
      <c r="L63" s="129"/>
    </row>
    <row r="64" spans="2:12" s="8" customFormat="1" x14ac:dyDescent="0.25">
      <c r="B64" s="130">
        <v>62</v>
      </c>
      <c r="C64" s="17">
        <v>36220</v>
      </c>
      <c r="D64" s="18">
        <v>1.1000000000000001</v>
      </c>
      <c r="E64" s="19">
        <f t="shared" si="0"/>
        <v>1.0109999999999999</v>
      </c>
      <c r="F64" s="133">
        <f>ROUND(PRODUCT(E64:$E$359),6)</f>
        <v>4.0561290000000003</v>
      </c>
      <c r="G64" s="153">
        <v>1200</v>
      </c>
      <c r="H64" s="168"/>
      <c r="I64" s="169">
        <f t="shared" si="1"/>
        <v>0</v>
      </c>
      <c r="J64" s="141"/>
      <c r="K64" s="136"/>
      <c r="L64" s="129"/>
    </row>
    <row r="65" spans="2:12" s="8" customFormat="1" x14ac:dyDescent="0.25">
      <c r="B65" s="130">
        <v>63</v>
      </c>
      <c r="C65" s="17">
        <v>36251</v>
      </c>
      <c r="D65" s="18">
        <v>0.56000000000000005</v>
      </c>
      <c r="E65" s="19">
        <f t="shared" si="0"/>
        <v>1.0056</v>
      </c>
      <c r="F65" s="133">
        <f>ROUND(PRODUCT(E65:$E$359),6)</f>
        <v>4.011997</v>
      </c>
      <c r="G65" s="153">
        <v>1200</v>
      </c>
      <c r="H65" s="168"/>
      <c r="I65" s="169">
        <f t="shared" si="1"/>
        <v>0</v>
      </c>
      <c r="J65" s="141"/>
      <c r="K65" s="136"/>
      <c r="L65" s="129"/>
    </row>
    <row r="66" spans="2:12" s="8" customFormat="1" x14ac:dyDescent="0.25">
      <c r="B66" s="130">
        <v>64</v>
      </c>
      <c r="C66" s="17">
        <v>36281</v>
      </c>
      <c r="D66" s="18">
        <v>0.3</v>
      </c>
      <c r="E66" s="19">
        <f t="shared" si="0"/>
        <v>1.0029999999999999</v>
      </c>
      <c r="F66" s="133">
        <f>ROUND(PRODUCT(E66:$E$359),6)</f>
        <v>3.989655</v>
      </c>
      <c r="G66" s="153">
        <v>1200</v>
      </c>
      <c r="H66" s="168"/>
      <c r="I66" s="169">
        <f t="shared" si="1"/>
        <v>0</v>
      </c>
      <c r="J66" s="141"/>
      <c r="K66" s="136"/>
      <c r="L66" s="129"/>
    </row>
    <row r="67" spans="2:12" s="8" customFormat="1" x14ac:dyDescent="0.25">
      <c r="B67" s="130">
        <v>65</v>
      </c>
      <c r="C67" s="17">
        <v>36312</v>
      </c>
      <c r="D67" s="18">
        <v>0.19</v>
      </c>
      <c r="E67" s="19">
        <f t="shared" si="0"/>
        <v>1.0019</v>
      </c>
      <c r="F67" s="133">
        <f>ROUND(PRODUCT(E67:$E$359),6)</f>
        <v>3.977722</v>
      </c>
      <c r="G67" s="153">
        <v>1255.32</v>
      </c>
      <c r="H67" s="168"/>
      <c r="I67" s="169">
        <f t="shared" si="1"/>
        <v>0</v>
      </c>
      <c r="J67" s="141"/>
      <c r="K67" s="136"/>
      <c r="L67" s="129"/>
    </row>
    <row r="68" spans="2:12" s="8" customFormat="1" x14ac:dyDescent="0.25">
      <c r="B68" s="130">
        <v>66</v>
      </c>
      <c r="C68" s="17">
        <v>36342</v>
      </c>
      <c r="D68" s="18">
        <v>1.0900000000000001</v>
      </c>
      <c r="E68" s="19">
        <f t="shared" si="0"/>
        <v>1.0108999999999999</v>
      </c>
      <c r="F68" s="133">
        <f>ROUND(PRODUCT(E68:$E$359),6)</f>
        <v>3.9701780000000002</v>
      </c>
      <c r="G68" s="153">
        <v>1255.32</v>
      </c>
      <c r="H68" s="168"/>
      <c r="I68" s="169">
        <f t="shared" ref="I68:I131" si="2">IF(H68&gt;G68,ROUND(H68*F68,2),0)</f>
        <v>0</v>
      </c>
      <c r="J68" s="141"/>
      <c r="K68" s="136"/>
      <c r="L68" s="129"/>
    </row>
    <row r="69" spans="2:12" s="8" customFormat="1" x14ac:dyDescent="0.25">
      <c r="B69" s="130">
        <v>67</v>
      </c>
      <c r="C69" s="17">
        <v>36373</v>
      </c>
      <c r="D69" s="18">
        <v>0.56000000000000005</v>
      </c>
      <c r="E69" s="19">
        <f t="shared" si="0"/>
        <v>1.0056</v>
      </c>
      <c r="F69" s="133">
        <f>ROUND(PRODUCT(E69:$E$359),6)</f>
        <v>3.9273699999999998</v>
      </c>
      <c r="G69" s="153">
        <v>1255.32</v>
      </c>
      <c r="H69" s="168"/>
      <c r="I69" s="169">
        <f t="shared" si="2"/>
        <v>0</v>
      </c>
      <c r="J69" s="141"/>
      <c r="K69" s="136"/>
      <c r="L69" s="129"/>
    </row>
    <row r="70" spans="2:12" s="8" customFormat="1" x14ac:dyDescent="0.25">
      <c r="B70" s="130">
        <v>68</v>
      </c>
      <c r="C70" s="17">
        <v>36404</v>
      </c>
      <c r="D70" s="18">
        <v>0.31</v>
      </c>
      <c r="E70" s="19">
        <f t="shared" si="0"/>
        <v>1.0031000000000001</v>
      </c>
      <c r="F70" s="133">
        <f>ROUND(PRODUCT(E70:$E$359),6)</f>
        <v>3.9054989999999998</v>
      </c>
      <c r="G70" s="153">
        <v>1255.32</v>
      </c>
      <c r="H70" s="168"/>
      <c r="I70" s="169">
        <f t="shared" si="2"/>
        <v>0</v>
      </c>
      <c r="J70" s="141"/>
      <c r="K70" s="136"/>
      <c r="L70" s="129"/>
    </row>
    <row r="71" spans="2:12" s="8" customFormat="1" x14ac:dyDescent="0.25">
      <c r="B71" s="130">
        <v>69</v>
      </c>
      <c r="C71" s="17">
        <v>36434</v>
      </c>
      <c r="D71" s="18">
        <v>1.19</v>
      </c>
      <c r="E71" s="19">
        <f t="shared" si="0"/>
        <v>1.0119</v>
      </c>
      <c r="F71" s="133">
        <f>ROUND(PRODUCT(E71:$E$359),6)</f>
        <v>3.8934299999999999</v>
      </c>
      <c r="G71" s="153">
        <v>1255.32</v>
      </c>
      <c r="H71" s="168"/>
      <c r="I71" s="169">
        <f t="shared" si="2"/>
        <v>0</v>
      </c>
      <c r="J71" s="141"/>
      <c r="K71" s="136"/>
      <c r="L71" s="129"/>
    </row>
    <row r="72" spans="2:12" s="8" customFormat="1" x14ac:dyDescent="0.25">
      <c r="B72" s="130">
        <v>70</v>
      </c>
      <c r="C72" s="17">
        <v>36465</v>
      </c>
      <c r="D72" s="18">
        <v>0.95</v>
      </c>
      <c r="E72" s="19">
        <f t="shared" si="0"/>
        <v>1.0095000000000001</v>
      </c>
      <c r="F72" s="133">
        <f>ROUND(PRODUCT(E72:$E$359),6)</f>
        <v>3.8476430000000001</v>
      </c>
      <c r="G72" s="153">
        <v>1255.32</v>
      </c>
      <c r="H72" s="168"/>
      <c r="I72" s="169">
        <f t="shared" si="2"/>
        <v>0</v>
      </c>
      <c r="J72" s="141"/>
      <c r="K72" s="136"/>
      <c r="L72" s="129"/>
    </row>
    <row r="73" spans="2:12" s="8" customFormat="1" x14ac:dyDescent="0.25">
      <c r="B73" s="130">
        <v>71</v>
      </c>
      <c r="C73" s="17">
        <v>36495</v>
      </c>
      <c r="D73" s="18">
        <v>0.6</v>
      </c>
      <c r="E73" s="19">
        <f t="shared" ref="E73:E142" si="3">ROUND(1+D73/100,6)</f>
        <v>1.006</v>
      </c>
      <c r="F73" s="133">
        <f>ROUND(PRODUCT(E73:$E$359),6)</f>
        <v>3.8114340000000002</v>
      </c>
      <c r="G73" s="153">
        <v>1255.32</v>
      </c>
      <c r="H73" s="168"/>
      <c r="I73" s="169">
        <f t="shared" si="2"/>
        <v>0</v>
      </c>
      <c r="J73" s="141"/>
      <c r="K73" s="136"/>
      <c r="L73" s="129"/>
    </row>
    <row r="74" spans="2:12" s="8" customFormat="1" x14ac:dyDescent="0.25">
      <c r="B74" s="130">
        <v>72</v>
      </c>
      <c r="C74" s="22" t="s">
        <v>39</v>
      </c>
      <c r="D74" s="23">
        <f>D73</f>
        <v>0.6</v>
      </c>
      <c r="E74" s="24" t="s">
        <v>1</v>
      </c>
      <c r="F74" s="133">
        <f>ROUND(PRODUCT(E73:$E$359),6)</f>
        <v>3.8114340000000002</v>
      </c>
      <c r="G74" s="153">
        <v>1255.32</v>
      </c>
      <c r="H74" s="170">
        <f>H73</f>
        <v>0</v>
      </c>
      <c r="I74" s="169">
        <f>IF(H74&gt;G74,ROUND(H74*F74,2),0)</f>
        <v>0</v>
      </c>
      <c r="J74" s="141"/>
      <c r="K74" s="136"/>
      <c r="L74" s="129"/>
    </row>
    <row r="75" spans="2:12" s="8" customFormat="1" x14ac:dyDescent="0.25">
      <c r="B75" s="130">
        <v>73</v>
      </c>
      <c r="C75" s="17">
        <v>36526</v>
      </c>
      <c r="D75" s="18">
        <v>0.62</v>
      </c>
      <c r="E75" s="19">
        <f t="shared" si="3"/>
        <v>1.0062</v>
      </c>
      <c r="F75" s="133">
        <f>ROUND(PRODUCT(E75:$E$359),6)</f>
        <v>3.7887019999999998</v>
      </c>
      <c r="G75" s="153">
        <v>1255.32</v>
      </c>
      <c r="H75" s="168"/>
      <c r="I75" s="169">
        <f t="shared" si="2"/>
        <v>0</v>
      </c>
      <c r="J75" s="141"/>
      <c r="K75" s="136"/>
      <c r="L75" s="129"/>
    </row>
    <row r="76" spans="2:12" s="8" customFormat="1" x14ac:dyDescent="0.25">
      <c r="B76" s="130">
        <v>74</v>
      </c>
      <c r="C76" s="17">
        <v>36557</v>
      </c>
      <c r="D76" s="18">
        <v>0.13</v>
      </c>
      <c r="E76" s="19">
        <f t="shared" si="3"/>
        <v>1.0013000000000001</v>
      </c>
      <c r="F76" s="133">
        <f>ROUND(PRODUCT(E76:$E$359),6)</f>
        <v>3.7653569999999998</v>
      </c>
      <c r="G76" s="153">
        <v>1255.32</v>
      </c>
      <c r="H76" s="168"/>
      <c r="I76" s="169">
        <f t="shared" si="2"/>
        <v>0</v>
      </c>
      <c r="J76" s="141"/>
      <c r="K76" s="136"/>
      <c r="L76" s="129"/>
    </row>
    <row r="77" spans="2:12" s="8" customFormat="1" x14ac:dyDescent="0.25">
      <c r="B77" s="130">
        <v>75</v>
      </c>
      <c r="C77" s="17">
        <v>36586</v>
      </c>
      <c r="D77" s="18">
        <v>0.22</v>
      </c>
      <c r="E77" s="19">
        <f t="shared" si="3"/>
        <v>1.0022</v>
      </c>
      <c r="F77" s="133">
        <f>ROUND(PRODUCT(E77:$E$359),6)</f>
        <v>3.7604679999999999</v>
      </c>
      <c r="G77" s="153">
        <v>1255.32</v>
      </c>
      <c r="H77" s="168"/>
      <c r="I77" s="169">
        <f t="shared" si="2"/>
        <v>0</v>
      </c>
      <c r="J77" s="141"/>
      <c r="K77" s="136"/>
      <c r="L77" s="129"/>
    </row>
    <row r="78" spans="2:12" s="8" customFormat="1" x14ac:dyDescent="0.25">
      <c r="B78" s="130">
        <v>76</v>
      </c>
      <c r="C78" s="17">
        <v>36617</v>
      </c>
      <c r="D78" s="18">
        <v>0.42</v>
      </c>
      <c r="E78" s="19">
        <f t="shared" si="3"/>
        <v>1.0042</v>
      </c>
      <c r="F78" s="133">
        <f>ROUND(PRODUCT(E78:$E$359),6)</f>
        <v>3.7522129999999998</v>
      </c>
      <c r="G78" s="153">
        <v>1255.32</v>
      </c>
      <c r="H78" s="168"/>
      <c r="I78" s="169">
        <f t="shared" si="2"/>
        <v>0</v>
      </c>
      <c r="J78" s="141"/>
      <c r="K78" s="136"/>
      <c r="L78" s="129"/>
    </row>
    <row r="79" spans="2:12" s="8" customFormat="1" x14ac:dyDescent="0.25">
      <c r="B79" s="130">
        <v>77</v>
      </c>
      <c r="C79" s="17">
        <v>36647</v>
      </c>
      <c r="D79" s="18">
        <v>0.01</v>
      </c>
      <c r="E79" s="19">
        <f t="shared" si="3"/>
        <v>1.0001</v>
      </c>
      <c r="F79" s="133">
        <f>ROUND(PRODUCT(E79:$E$359),6)</f>
        <v>3.7365200000000001</v>
      </c>
      <c r="G79" s="153">
        <v>1255.32</v>
      </c>
      <c r="H79" s="168"/>
      <c r="I79" s="169">
        <f t="shared" si="2"/>
        <v>0</v>
      </c>
      <c r="J79" s="141"/>
      <c r="K79" s="136"/>
      <c r="L79" s="129"/>
    </row>
    <row r="80" spans="2:12" s="8" customFormat="1" x14ac:dyDescent="0.25">
      <c r="B80" s="130">
        <v>78</v>
      </c>
      <c r="C80" s="17">
        <v>36678</v>
      </c>
      <c r="D80" s="18">
        <v>0.23</v>
      </c>
      <c r="E80" s="19">
        <f t="shared" si="3"/>
        <v>1.0023</v>
      </c>
      <c r="F80" s="133">
        <f>ROUND(PRODUCT(E80:$E$359),6)</f>
        <v>3.7361460000000002</v>
      </c>
      <c r="G80" s="153">
        <v>1328.25</v>
      </c>
      <c r="H80" s="168"/>
      <c r="I80" s="169">
        <f t="shared" si="2"/>
        <v>0</v>
      </c>
      <c r="J80" s="141"/>
      <c r="K80" s="136"/>
      <c r="L80" s="129"/>
    </row>
    <row r="81" spans="2:12" s="8" customFormat="1" x14ac:dyDescent="0.25">
      <c r="B81" s="130">
        <v>79</v>
      </c>
      <c r="C81" s="17">
        <v>36708</v>
      </c>
      <c r="D81" s="18">
        <v>1.61</v>
      </c>
      <c r="E81" s="19">
        <f t="shared" si="3"/>
        <v>1.0161</v>
      </c>
      <c r="F81" s="133">
        <f>ROUND(PRODUCT(E81:$E$359),6)</f>
        <v>3.727573</v>
      </c>
      <c r="G81" s="153">
        <v>1328.25</v>
      </c>
      <c r="H81" s="168"/>
      <c r="I81" s="169">
        <f t="shared" si="2"/>
        <v>0</v>
      </c>
      <c r="J81" s="141"/>
      <c r="K81" s="136"/>
      <c r="L81" s="129"/>
    </row>
    <row r="82" spans="2:12" s="8" customFormat="1" x14ac:dyDescent="0.25">
      <c r="B82" s="130">
        <v>80</v>
      </c>
      <c r="C82" s="17">
        <v>36739</v>
      </c>
      <c r="D82" s="18">
        <v>1.31</v>
      </c>
      <c r="E82" s="19">
        <f t="shared" si="3"/>
        <v>1.0130999999999999</v>
      </c>
      <c r="F82" s="133">
        <f>ROUND(PRODUCT(E82:$E$359),6)</f>
        <v>3.6685099999999999</v>
      </c>
      <c r="G82" s="153">
        <v>1328.25</v>
      </c>
      <c r="H82" s="168"/>
      <c r="I82" s="169">
        <f t="shared" si="2"/>
        <v>0</v>
      </c>
      <c r="J82" s="141"/>
      <c r="K82" s="136"/>
      <c r="L82" s="129"/>
    </row>
    <row r="83" spans="2:12" s="8" customFormat="1" x14ac:dyDescent="0.25">
      <c r="B83" s="130">
        <v>81</v>
      </c>
      <c r="C83" s="17">
        <v>36770</v>
      </c>
      <c r="D83" s="18">
        <v>0.23</v>
      </c>
      <c r="E83" s="19">
        <f t="shared" si="3"/>
        <v>1.0023</v>
      </c>
      <c r="F83" s="133">
        <f>ROUND(PRODUCT(E83:$E$359),6)</f>
        <v>3.6210740000000001</v>
      </c>
      <c r="G83" s="153">
        <v>1328.25</v>
      </c>
      <c r="H83" s="168"/>
      <c r="I83" s="169">
        <f t="shared" si="2"/>
        <v>0</v>
      </c>
      <c r="J83" s="141"/>
      <c r="K83" s="136"/>
      <c r="L83" s="129"/>
    </row>
    <row r="84" spans="2:12" s="8" customFormat="1" x14ac:dyDescent="0.25">
      <c r="B84" s="130">
        <v>82</v>
      </c>
      <c r="C84" s="17">
        <v>36800</v>
      </c>
      <c r="D84" s="18">
        <v>0.14000000000000001</v>
      </c>
      <c r="E84" s="19">
        <f t="shared" si="3"/>
        <v>1.0014000000000001</v>
      </c>
      <c r="F84" s="133">
        <f>ROUND(PRODUCT(E84:$E$359),6)</f>
        <v>3.6127639999999999</v>
      </c>
      <c r="G84" s="153">
        <v>1328.25</v>
      </c>
      <c r="H84" s="168"/>
      <c r="I84" s="169">
        <f t="shared" si="2"/>
        <v>0</v>
      </c>
      <c r="J84" s="141"/>
      <c r="K84" s="136"/>
      <c r="L84" s="129"/>
    </row>
    <row r="85" spans="2:12" s="8" customFormat="1" x14ac:dyDescent="0.25">
      <c r="B85" s="130">
        <v>83</v>
      </c>
      <c r="C85" s="17">
        <v>36831</v>
      </c>
      <c r="D85" s="18">
        <v>0.32</v>
      </c>
      <c r="E85" s="19">
        <f t="shared" si="3"/>
        <v>1.0032000000000001</v>
      </c>
      <c r="F85" s="133">
        <f>ROUND(PRODUCT(E85:$E$359),6)</f>
        <v>3.6077129999999999</v>
      </c>
      <c r="G85" s="153">
        <v>1328.25</v>
      </c>
      <c r="H85" s="168"/>
      <c r="I85" s="169">
        <f t="shared" si="2"/>
        <v>0</v>
      </c>
      <c r="J85" s="141"/>
      <c r="K85" s="136"/>
      <c r="L85" s="129"/>
    </row>
    <row r="86" spans="2:12" s="8" customFormat="1" x14ac:dyDescent="0.25">
      <c r="B86" s="130">
        <v>84</v>
      </c>
      <c r="C86" s="17">
        <v>36861</v>
      </c>
      <c r="D86" s="18">
        <v>0.59</v>
      </c>
      <c r="E86" s="19">
        <f t="shared" si="3"/>
        <v>1.0059</v>
      </c>
      <c r="F86" s="133">
        <f>ROUND(PRODUCT(E86:$E$359),6)</f>
        <v>3.596206</v>
      </c>
      <c r="G86" s="153">
        <v>1328.25</v>
      </c>
      <c r="H86" s="168"/>
      <c r="I86" s="169">
        <f t="shared" si="2"/>
        <v>0</v>
      </c>
      <c r="J86" s="141"/>
      <c r="K86" s="136"/>
      <c r="L86" s="129"/>
    </row>
    <row r="87" spans="2:12" s="8" customFormat="1" x14ac:dyDescent="0.25">
      <c r="B87" s="130">
        <v>85</v>
      </c>
      <c r="C87" s="22" t="s">
        <v>39</v>
      </c>
      <c r="D87" s="23">
        <f>D86</f>
        <v>0.59</v>
      </c>
      <c r="E87" s="24" t="s">
        <v>1</v>
      </c>
      <c r="F87" s="133">
        <f>ROUND(PRODUCT(E86:$E$359),6)</f>
        <v>3.596206</v>
      </c>
      <c r="G87" s="153">
        <v>1328.25</v>
      </c>
      <c r="H87" s="170">
        <f>H86</f>
        <v>0</v>
      </c>
      <c r="I87" s="169">
        <f>IF(H87&gt;G87,ROUND(H87*F87,2),0)</f>
        <v>0</v>
      </c>
      <c r="J87" s="141"/>
      <c r="K87" s="136"/>
      <c r="L87" s="129"/>
    </row>
    <row r="88" spans="2:12" s="8" customFormat="1" x14ac:dyDescent="0.25">
      <c r="B88" s="130">
        <v>86</v>
      </c>
      <c r="C88" s="17">
        <v>36892</v>
      </c>
      <c r="D88" s="18">
        <v>0.56999999999999995</v>
      </c>
      <c r="E88" s="19">
        <f t="shared" si="3"/>
        <v>1.0057</v>
      </c>
      <c r="F88" s="133">
        <f>ROUND(PRODUCT(E88:$E$359),6)</f>
        <v>3.5751119999999998</v>
      </c>
      <c r="G88" s="153">
        <v>1328.25</v>
      </c>
      <c r="H88" s="168"/>
      <c r="I88" s="169">
        <f t="shared" si="2"/>
        <v>0</v>
      </c>
      <c r="J88" s="141"/>
      <c r="K88" s="136"/>
      <c r="L88" s="129"/>
    </row>
    <row r="89" spans="2:12" s="8" customFormat="1" x14ac:dyDescent="0.25">
      <c r="B89" s="130">
        <v>87</v>
      </c>
      <c r="C89" s="17">
        <v>36923</v>
      </c>
      <c r="D89" s="18">
        <v>0.46</v>
      </c>
      <c r="E89" s="19">
        <f t="shared" si="3"/>
        <v>1.0045999999999999</v>
      </c>
      <c r="F89" s="133">
        <f>ROUND(PRODUCT(E89:$E$359),6)</f>
        <v>3.5548500000000001</v>
      </c>
      <c r="G89" s="153">
        <v>1328.25</v>
      </c>
      <c r="H89" s="168"/>
      <c r="I89" s="169">
        <f t="shared" si="2"/>
        <v>0</v>
      </c>
      <c r="J89" s="141"/>
      <c r="K89" s="136"/>
      <c r="L89" s="129"/>
    </row>
    <row r="90" spans="2:12" s="8" customFormat="1" x14ac:dyDescent="0.25">
      <c r="B90" s="130">
        <v>88</v>
      </c>
      <c r="C90" s="17">
        <v>36951</v>
      </c>
      <c r="D90" s="18">
        <v>0.38</v>
      </c>
      <c r="E90" s="19">
        <f t="shared" si="3"/>
        <v>1.0038</v>
      </c>
      <c r="F90" s="133">
        <f>ROUND(PRODUCT(E90:$E$359),6)</f>
        <v>3.5385719999999998</v>
      </c>
      <c r="G90" s="153">
        <v>1328.25</v>
      </c>
      <c r="H90" s="168"/>
      <c r="I90" s="169">
        <f t="shared" si="2"/>
        <v>0</v>
      </c>
      <c r="J90" s="141"/>
      <c r="K90" s="136"/>
      <c r="L90" s="129"/>
    </row>
    <row r="91" spans="2:12" s="8" customFormat="1" x14ac:dyDescent="0.25">
      <c r="B91" s="130">
        <v>89</v>
      </c>
      <c r="C91" s="17">
        <v>36982</v>
      </c>
      <c r="D91" s="18">
        <v>0.57999999999999996</v>
      </c>
      <c r="E91" s="19">
        <f t="shared" si="3"/>
        <v>1.0058</v>
      </c>
      <c r="F91" s="133">
        <f>ROUND(PRODUCT(E91:$E$359),6)</f>
        <v>3.5251769999999998</v>
      </c>
      <c r="G91" s="153">
        <v>1328.25</v>
      </c>
      <c r="H91" s="168"/>
      <c r="I91" s="169">
        <f t="shared" si="2"/>
        <v>0</v>
      </c>
      <c r="J91" s="141"/>
      <c r="K91" s="136"/>
      <c r="L91" s="129"/>
    </row>
    <row r="92" spans="2:12" s="8" customFormat="1" x14ac:dyDescent="0.25">
      <c r="B92" s="130">
        <v>90</v>
      </c>
      <c r="C92" s="17">
        <v>37012</v>
      </c>
      <c r="D92" s="18">
        <v>0.41</v>
      </c>
      <c r="E92" s="19">
        <f t="shared" si="3"/>
        <v>1.0041</v>
      </c>
      <c r="F92" s="133">
        <f>ROUND(PRODUCT(E92:$E$359),6)</f>
        <v>3.5048490000000001</v>
      </c>
      <c r="G92" s="153">
        <v>1328.25</v>
      </c>
      <c r="H92" s="168"/>
      <c r="I92" s="169">
        <f t="shared" si="2"/>
        <v>0</v>
      </c>
      <c r="J92" s="141"/>
      <c r="K92" s="136"/>
      <c r="L92" s="129"/>
    </row>
    <row r="93" spans="2:12" s="8" customFormat="1" x14ac:dyDescent="0.25">
      <c r="B93" s="130">
        <v>91</v>
      </c>
      <c r="C93" s="17">
        <v>37043</v>
      </c>
      <c r="D93" s="18">
        <v>0.52</v>
      </c>
      <c r="E93" s="19">
        <f t="shared" si="3"/>
        <v>1.0052000000000001</v>
      </c>
      <c r="F93" s="133">
        <f>ROUND(PRODUCT(E93:$E$359),6)</f>
        <v>3.4905369999999998</v>
      </c>
      <c r="G93" s="153">
        <v>1430</v>
      </c>
      <c r="H93" s="168"/>
      <c r="I93" s="169">
        <f t="shared" si="2"/>
        <v>0</v>
      </c>
      <c r="J93" s="141"/>
      <c r="K93" s="136"/>
      <c r="L93" s="129"/>
    </row>
    <row r="94" spans="2:12" s="8" customFormat="1" x14ac:dyDescent="0.25">
      <c r="B94" s="130">
        <v>92</v>
      </c>
      <c r="C94" s="17">
        <v>37073</v>
      </c>
      <c r="D94" s="18">
        <v>1.33</v>
      </c>
      <c r="E94" s="19">
        <f t="shared" si="3"/>
        <v>1.0133000000000001</v>
      </c>
      <c r="F94" s="133">
        <f>ROUND(PRODUCT(E94:$E$359),6)</f>
        <v>3.47248</v>
      </c>
      <c r="G94" s="153">
        <v>1430</v>
      </c>
      <c r="H94" s="168"/>
      <c r="I94" s="169">
        <f t="shared" si="2"/>
        <v>0</v>
      </c>
      <c r="J94" s="141"/>
      <c r="K94" s="136"/>
      <c r="L94" s="129"/>
    </row>
    <row r="95" spans="2:12" s="8" customFormat="1" x14ac:dyDescent="0.25">
      <c r="B95" s="130">
        <v>93</v>
      </c>
      <c r="C95" s="17">
        <v>37104</v>
      </c>
      <c r="D95" s="18">
        <v>0.7</v>
      </c>
      <c r="E95" s="19">
        <f t="shared" si="3"/>
        <v>1.0069999999999999</v>
      </c>
      <c r="F95" s="133">
        <f>ROUND(PRODUCT(E95:$E$359),6)</f>
        <v>3.4269029999999998</v>
      </c>
      <c r="G95" s="153">
        <v>1430</v>
      </c>
      <c r="H95" s="168"/>
      <c r="I95" s="169">
        <f t="shared" si="2"/>
        <v>0</v>
      </c>
      <c r="J95" s="141"/>
      <c r="K95" s="136"/>
      <c r="L95" s="129"/>
    </row>
    <row r="96" spans="2:12" s="8" customFormat="1" x14ac:dyDescent="0.25">
      <c r="B96" s="130">
        <v>94</v>
      </c>
      <c r="C96" s="17">
        <v>37135</v>
      </c>
      <c r="D96" s="18">
        <v>0.28000000000000003</v>
      </c>
      <c r="E96" s="19">
        <f t="shared" si="3"/>
        <v>1.0027999999999999</v>
      </c>
      <c r="F96" s="133">
        <f>ROUND(PRODUCT(E96:$E$359),6)</f>
        <v>3.4030809999999998</v>
      </c>
      <c r="G96" s="153">
        <v>1430</v>
      </c>
      <c r="H96" s="168"/>
      <c r="I96" s="169">
        <f t="shared" si="2"/>
        <v>0</v>
      </c>
      <c r="J96" s="141"/>
      <c r="K96" s="136"/>
      <c r="L96" s="129"/>
    </row>
    <row r="97" spans="2:12" s="8" customFormat="1" x14ac:dyDescent="0.25">
      <c r="B97" s="130">
        <v>95</v>
      </c>
      <c r="C97" s="17">
        <v>37165</v>
      </c>
      <c r="D97" s="18">
        <v>0.83</v>
      </c>
      <c r="E97" s="19">
        <f t="shared" si="3"/>
        <v>1.0083</v>
      </c>
      <c r="F97" s="133">
        <f>ROUND(PRODUCT(E97:$E$359),6)</f>
        <v>3.3935789999999999</v>
      </c>
      <c r="G97" s="153">
        <v>1430</v>
      </c>
      <c r="H97" s="168"/>
      <c r="I97" s="169">
        <f t="shared" si="2"/>
        <v>0</v>
      </c>
      <c r="J97" s="141"/>
      <c r="K97" s="136"/>
      <c r="L97" s="129"/>
    </row>
    <row r="98" spans="2:12" s="8" customFormat="1" x14ac:dyDescent="0.25">
      <c r="B98" s="130">
        <v>96</v>
      </c>
      <c r="C98" s="17">
        <v>37196</v>
      </c>
      <c r="D98" s="18">
        <v>0.71</v>
      </c>
      <c r="E98" s="19">
        <f t="shared" si="3"/>
        <v>1.0071000000000001</v>
      </c>
      <c r="F98" s="133">
        <f>ROUND(PRODUCT(E98:$E$359),6)</f>
        <v>3.3656440000000001</v>
      </c>
      <c r="G98" s="153">
        <v>1430</v>
      </c>
      <c r="H98" s="168"/>
      <c r="I98" s="169">
        <f t="shared" si="2"/>
        <v>0</v>
      </c>
      <c r="J98" s="141"/>
      <c r="K98" s="136"/>
      <c r="L98" s="129"/>
    </row>
    <row r="99" spans="2:12" s="8" customFormat="1" x14ac:dyDescent="0.25">
      <c r="B99" s="130">
        <v>97</v>
      </c>
      <c r="C99" s="17">
        <v>37226</v>
      </c>
      <c r="D99" s="18">
        <v>0.65</v>
      </c>
      <c r="E99" s="19">
        <f t="shared" si="3"/>
        <v>1.0065</v>
      </c>
      <c r="F99" s="133">
        <f>ROUND(PRODUCT(E99:$E$359),6)</f>
        <v>3.341917</v>
      </c>
      <c r="G99" s="153">
        <v>1430</v>
      </c>
      <c r="H99" s="168"/>
      <c r="I99" s="169">
        <f t="shared" si="2"/>
        <v>0</v>
      </c>
      <c r="J99" s="141"/>
      <c r="K99" s="136"/>
      <c r="L99" s="129"/>
    </row>
    <row r="100" spans="2:12" s="8" customFormat="1" x14ac:dyDescent="0.25">
      <c r="B100" s="130">
        <v>98</v>
      </c>
      <c r="C100" s="22" t="s">
        <v>39</v>
      </c>
      <c r="D100" s="23">
        <f>D99</f>
        <v>0.65</v>
      </c>
      <c r="E100" s="24" t="s">
        <v>1</v>
      </c>
      <c r="F100" s="133">
        <f>ROUND(PRODUCT(E99:$E$359),6)</f>
        <v>3.341917</v>
      </c>
      <c r="G100" s="153">
        <v>1430</v>
      </c>
      <c r="H100" s="170">
        <f>H99</f>
        <v>0</v>
      </c>
      <c r="I100" s="169">
        <f>IF(H100&gt;G100,ROUND(H100*F100,2),0)</f>
        <v>0</v>
      </c>
      <c r="J100" s="141"/>
      <c r="K100" s="136"/>
      <c r="L100" s="129"/>
    </row>
    <row r="101" spans="2:12" s="8" customFormat="1" x14ac:dyDescent="0.25">
      <c r="B101" s="130">
        <v>99</v>
      </c>
      <c r="C101" s="17">
        <v>37257</v>
      </c>
      <c r="D101" s="18">
        <v>0.52</v>
      </c>
      <c r="E101" s="19">
        <f t="shared" si="3"/>
        <v>1.0052000000000001</v>
      </c>
      <c r="F101" s="133">
        <f>ROUND(PRODUCT(E101:$E$359),6)</f>
        <v>3.3203339999999999</v>
      </c>
      <c r="G101" s="153">
        <v>1430</v>
      </c>
      <c r="H101" s="168"/>
      <c r="I101" s="169">
        <f t="shared" si="2"/>
        <v>0</v>
      </c>
      <c r="J101" s="141"/>
      <c r="K101" s="136"/>
      <c r="L101" s="129"/>
    </row>
    <row r="102" spans="2:12" s="8" customFormat="1" x14ac:dyDescent="0.25">
      <c r="B102" s="130">
        <v>100</v>
      </c>
      <c r="C102" s="17">
        <v>37288</v>
      </c>
      <c r="D102" s="18">
        <v>0.36</v>
      </c>
      <c r="E102" s="19">
        <f t="shared" si="3"/>
        <v>1.0036</v>
      </c>
      <c r="F102" s="133">
        <f>ROUND(PRODUCT(E102:$E$359),6)</f>
        <v>3.3031579999999998</v>
      </c>
      <c r="G102" s="153">
        <v>1430</v>
      </c>
      <c r="H102" s="168"/>
      <c r="I102" s="169">
        <f t="shared" si="2"/>
        <v>0</v>
      </c>
      <c r="J102" s="141"/>
      <c r="K102" s="136"/>
      <c r="L102" s="129"/>
    </row>
    <row r="103" spans="2:12" s="8" customFormat="1" x14ac:dyDescent="0.25">
      <c r="B103" s="130">
        <v>101</v>
      </c>
      <c r="C103" s="17">
        <v>37316</v>
      </c>
      <c r="D103" s="18">
        <v>0.6</v>
      </c>
      <c r="E103" s="19">
        <f t="shared" si="3"/>
        <v>1.006</v>
      </c>
      <c r="F103" s="133">
        <f>ROUND(PRODUCT(E103:$E$359),6)</f>
        <v>3.291309</v>
      </c>
      <c r="G103" s="153">
        <v>1430</v>
      </c>
      <c r="H103" s="168"/>
      <c r="I103" s="169">
        <f t="shared" si="2"/>
        <v>0</v>
      </c>
      <c r="J103" s="141"/>
      <c r="K103" s="136"/>
      <c r="L103" s="129"/>
    </row>
    <row r="104" spans="2:12" s="8" customFormat="1" x14ac:dyDescent="0.25">
      <c r="B104" s="130">
        <v>102</v>
      </c>
      <c r="C104" s="17">
        <v>37347</v>
      </c>
      <c r="D104" s="18">
        <v>0.8</v>
      </c>
      <c r="E104" s="19">
        <f t="shared" si="3"/>
        <v>1.008</v>
      </c>
      <c r="F104" s="133">
        <f>ROUND(PRODUCT(E104:$E$359),6)</f>
        <v>3.2716789999999998</v>
      </c>
      <c r="G104" s="153">
        <v>1430</v>
      </c>
      <c r="H104" s="168"/>
      <c r="I104" s="169">
        <f t="shared" si="2"/>
        <v>0</v>
      </c>
      <c r="J104" s="141"/>
      <c r="K104" s="136"/>
      <c r="L104" s="129"/>
    </row>
    <row r="105" spans="2:12" s="8" customFormat="1" x14ac:dyDescent="0.25">
      <c r="B105" s="130">
        <v>103</v>
      </c>
      <c r="C105" s="17">
        <v>37377</v>
      </c>
      <c r="D105" s="18">
        <v>0.21</v>
      </c>
      <c r="E105" s="19">
        <f t="shared" si="3"/>
        <v>1.0021</v>
      </c>
      <c r="F105" s="133">
        <f>ROUND(PRODUCT(E105:$E$359),6)</f>
        <v>3.245714</v>
      </c>
      <c r="G105" s="153">
        <v>1430</v>
      </c>
      <c r="H105" s="168"/>
      <c r="I105" s="169">
        <f t="shared" si="2"/>
        <v>0</v>
      </c>
      <c r="J105" s="141"/>
      <c r="K105" s="136"/>
      <c r="L105" s="129"/>
    </row>
    <row r="106" spans="2:12" s="8" customFormat="1" x14ac:dyDescent="0.25">
      <c r="B106" s="130">
        <v>104</v>
      </c>
      <c r="C106" s="17">
        <v>37408</v>
      </c>
      <c r="D106" s="18">
        <v>0.42</v>
      </c>
      <c r="E106" s="19">
        <f t="shared" si="3"/>
        <v>1.0042</v>
      </c>
      <c r="F106" s="133">
        <f>ROUND(PRODUCT(E106:$E$359),6)</f>
        <v>3.238912</v>
      </c>
      <c r="G106" s="153">
        <v>1561.56</v>
      </c>
      <c r="H106" s="168"/>
      <c r="I106" s="169">
        <f t="shared" si="2"/>
        <v>0</v>
      </c>
      <c r="J106" s="141"/>
      <c r="K106" s="136"/>
      <c r="L106" s="129"/>
    </row>
    <row r="107" spans="2:12" s="8" customFormat="1" x14ac:dyDescent="0.25">
      <c r="B107" s="130">
        <v>105</v>
      </c>
      <c r="C107" s="17">
        <v>37438</v>
      </c>
      <c r="D107" s="18">
        <v>1.19</v>
      </c>
      <c r="E107" s="19">
        <f t="shared" si="3"/>
        <v>1.0119</v>
      </c>
      <c r="F107" s="133">
        <f>ROUND(PRODUCT(E107:$E$359),6)</f>
        <v>3.225365</v>
      </c>
      <c r="G107" s="153">
        <v>1561.56</v>
      </c>
      <c r="H107" s="168"/>
      <c r="I107" s="169">
        <f t="shared" si="2"/>
        <v>0</v>
      </c>
      <c r="J107" s="141"/>
      <c r="K107" s="136"/>
      <c r="L107" s="129"/>
    </row>
    <row r="108" spans="2:12" s="8" customFormat="1" x14ac:dyDescent="0.25">
      <c r="B108" s="130">
        <v>106</v>
      </c>
      <c r="C108" s="17">
        <v>37469</v>
      </c>
      <c r="D108" s="18">
        <v>0.65</v>
      </c>
      <c r="E108" s="19">
        <f t="shared" si="3"/>
        <v>1.0065</v>
      </c>
      <c r="F108" s="133">
        <f>ROUND(PRODUCT(E108:$E$359),6)</f>
        <v>3.1874349999999998</v>
      </c>
      <c r="G108" s="153">
        <v>1561.56</v>
      </c>
      <c r="H108" s="168"/>
      <c r="I108" s="169">
        <f t="shared" si="2"/>
        <v>0</v>
      </c>
      <c r="J108" s="141"/>
      <c r="K108" s="136"/>
      <c r="L108" s="129"/>
    </row>
    <row r="109" spans="2:12" s="8" customFormat="1" x14ac:dyDescent="0.25">
      <c r="B109" s="130">
        <v>107</v>
      </c>
      <c r="C109" s="17">
        <v>37500</v>
      </c>
      <c r="D109" s="18">
        <v>0.72</v>
      </c>
      <c r="E109" s="19">
        <f t="shared" si="3"/>
        <v>1.0072000000000001</v>
      </c>
      <c r="F109" s="133">
        <f>ROUND(PRODUCT(E109:$E$359),6)</f>
        <v>3.1668500000000002</v>
      </c>
      <c r="G109" s="153">
        <v>1561.56</v>
      </c>
      <c r="H109" s="168"/>
      <c r="I109" s="169">
        <f t="shared" si="2"/>
        <v>0</v>
      </c>
      <c r="J109" s="141"/>
      <c r="K109" s="136"/>
      <c r="L109" s="129"/>
    </row>
    <row r="110" spans="2:12" s="8" customFormat="1" x14ac:dyDescent="0.25">
      <c r="B110" s="130">
        <v>108</v>
      </c>
      <c r="C110" s="17">
        <v>37530</v>
      </c>
      <c r="D110" s="18">
        <v>1.31</v>
      </c>
      <c r="E110" s="19">
        <f t="shared" si="3"/>
        <v>1.0130999999999999</v>
      </c>
      <c r="F110" s="133">
        <f>ROUND(PRODUCT(E110:$E$359),6)</f>
        <v>3.144212</v>
      </c>
      <c r="G110" s="153">
        <v>1561.56</v>
      </c>
      <c r="H110" s="168"/>
      <c r="I110" s="169">
        <f t="shared" si="2"/>
        <v>0</v>
      </c>
      <c r="J110" s="141"/>
      <c r="K110" s="136"/>
      <c r="L110" s="129"/>
    </row>
    <row r="111" spans="2:12" s="8" customFormat="1" x14ac:dyDescent="0.25">
      <c r="B111" s="130">
        <v>109</v>
      </c>
      <c r="C111" s="17">
        <v>37561</v>
      </c>
      <c r="D111" s="18">
        <v>3.02</v>
      </c>
      <c r="E111" s="19">
        <f t="shared" si="3"/>
        <v>1.0302</v>
      </c>
      <c r="F111" s="133">
        <f>ROUND(PRODUCT(E111:$E$359),6)</f>
        <v>3.1035550000000001</v>
      </c>
      <c r="G111" s="153">
        <v>1561.56</v>
      </c>
      <c r="H111" s="168"/>
      <c r="I111" s="169">
        <f t="shared" si="2"/>
        <v>0</v>
      </c>
      <c r="J111" s="141"/>
      <c r="K111" s="136"/>
      <c r="L111" s="129"/>
    </row>
    <row r="112" spans="2:12" s="8" customFormat="1" x14ac:dyDescent="0.25">
      <c r="B112" s="130">
        <v>110</v>
      </c>
      <c r="C112" s="17">
        <v>37591</v>
      </c>
      <c r="D112" s="18">
        <v>2.1</v>
      </c>
      <c r="E112" s="19">
        <f t="shared" si="3"/>
        <v>1.0209999999999999</v>
      </c>
      <c r="F112" s="133">
        <f>ROUND(PRODUCT(E112:$E$359),6)</f>
        <v>3.0125760000000001</v>
      </c>
      <c r="G112" s="153">
        <v>1561.56</v>
      </c>
      <c r="H112" s="168"/>
      <c r="I112" s="169">
        <f t="shared" si="2"/>
        <v>0</v>
      </c>
      <c r="J112" s="141"/>
      <c r="K112" s="136"/>
      <c r="L112" s="129"/>
    </row>
    <row r="113" spans="2:12" s="8" customFormat="1" x14ac:dyDescent="0.25">
      <c r="B113" s="130">
        <v>111</v>
      </c>
      <c r="C113" s="22" t="s">
        <v>39</v>
      </c>
      <c r="D113" s="23">
        <f>D112</f>
        <v>2.1</v>
      </c>
      <c r="E113" s="24" t="s">
        <v>1</v>
      </c>
      <c r="F113" s="133">
        <f>ROUND(PRODUCT(E112:$E$359),6)</f>
        <v>3.0125760000000001</v>
      </c>
      <c r="G113" s="153">
        <v>1561.56</v>
      </c>
      <c r="H113" s="170">
        <f>H112</f>
        <v>0</v>
      </c>
      <c r="I113" s="169">
        <f>IF(H113&gt;G113,ROUND(H113*F113,2),0)</f>
        <v>0</v>
      </c>
      <c r="J113" s="141"/>
      <c r="K113" s="136"/>
      <c r="L113" s="129"/>
    </row>
    <row r="114" spans="2:12" s="8" customFormat="1" x14ac:dyDescent="0.25">
      <c r="B114" s="130">
        <v>112</v>
      </c>
      <c r="C114" s="17">
        <v>37622</v>
      </c>
      <c r="D114" s="18">
        <v>2.25</v>
      </c>
      <c r="E114" s="19">
        <f t="shared" si="3"/>
        <v>1.0225</v>
      </c>
      <c r="F114" s="133">
        <f>ROUND(PRODUCT(E114:$E$359),6)</f>
        <v>2.9506130000000002</v>
      </c>
      <c r="G114" s="153">
        <v>1561.56</v>
      </c>
      <c r="H114" s="168"/>
      <c r="I114" s="169">
        <f t="shared" si="2"/>
        <v>0</v>
      </c>
      <c r="J114" s="141"/>
      <c r="K114" s="136"/>
      <c r="L114" s="129"/>
    </row>
    <row r="115" spans="2:12" s="8" customFormat="1" x14ac:dyDescent="0.25">
      <c r="B115" s="130">
        <v>113</v>
      </c>
      <c r="C115" s="17">
        <v>37653</v>
      </c>
      <c r="D115" s="18">
        <v>1.57</v>
      </c>
      <c r="E115" s="19">
        <f t="shared" si="3"/>
        <v>1.0157</v>
      </c>
      <c r="F115" s="133">
        <f>ROUND(PRODUCT(E115:$E$359),6)</f>
        <v>2.8856850000000001</v>
      </c>
      <c r="G115" s="153">
        <v>1561.56</v>
      </c>
      <c r="H115" s="168"/>
      <c r="I115" s="169">
        <f t="shared" si="2"/>
        <v>0</v>
      </c>
      <c r="J115" s="141"/>
      <c r="K115" s="136"/>
      <c r="L115" s="129"/>
    </row>
    <row r="116" spans="2:12" s="8" customFormat="1" x14ac:dyDescent="0.25">
      <c r="B116" s="130">
        <v>114</v>
      </c>
      <c r="C116" s="17">
        <v>37681</v>
      </c>
      <c r="D116" s="18">
        <v>1.23</v>
      </c>
      <c r="E116" s="19">
        <f t="shared" si="3"/>
        <v>1.0123</v>
      </c>
      <c r="F116" s="133">
        <f>ROUND(PRODUCT(E116:$E$359),6)</f>
        <v>2.8410799999999998</v>
      </c>
      <c r="G116" s="153">
        <v>1561.56</v>
      </c>
      <c r="H116" s="168"/>
      <c r="I116" s="169">
        <f t="shared" si="2"/>
        <v>0</v>
      </c>
      <c r="J116" s="141"/>
      <c r="K116" s="136"/>
      <c r="L116" s="129"/>
    </row>
    <row r="117" spans="2:12" s="8" customFormat="1" x14ac:dyDescent="0.25">
      <c r="B117" s="130">
        <v>115</v>
      </c>
      <c r="C117" s="17">
        <v>37712</v>
      </c>
      <c r="D117" s="18">
        <v>0.97</v>
      </c>
      <c r="E117" s="19">
        <f t="shared" si="3"/>
        <v>1.0097</v>
      </c>
      <c r="F117" s="133">
        <f>ROUND(PRODUCT(E117:$E$359),6)</f>
        <v>2.806559</v>
      </c>
      <c r="G117" s="153">
        <v>1561.56</v>
      </c>
      <c r="H117" s="168"/>
      <c r="I117" s="169">
        <f t="shared" si="2"/>
        <v>0</v>
      </c>
      <c r="J117" s="141"/>
      <c r="K117" s="136"/>
      <c r="L117" s="129"/>
    </row>
    <row r="118" spans="2:12" s="8" customFormat="1" x14ac:dyDescent="0.25">
      <c r="B118" s="130">
        <v>116</v>
      </c>
      <c r="C118" s="17">
        <v>37742</v>
      </c>
      <c r="D118" s="18">
        <v>0.61</v>
      </c>
      <c r="E118" s="19">
        <f t="shared" si="3"/>
        <v>1.0061</v>
      </c>
      <c r="F118" s="133">
        <f>ROUND(PRODUCT(E118:$E$359),6)</f>
        <v>2.7795969999999999</v>
      </c>
      <c r="G118" s="153">
        <v>1561.56</v>
      </c>
      <c r="H118" s="168"/>
      <c r="I118" s="169">
        <f t="shared" si="2"/>
        <v>0</v>
      </c>
      <c r="J118" s="141"/>
      <c r="K118" s="136"/>
      <c r="L118" s="129"/>
    </row>
    <row r="119" spans="2:12" s="8" customFormat="1" x14ac:dyDescent="0.25">
      <c r="B119" s="130">
        <v>117</v>
      </c>
      <c r="C119" s="17">
        <v>37773</v>
      </c>
      <c r="D119" s="18">
        <v>-0.15</v>
      </c>
      <c r="E119" s="19">
        <f t="shared" si="3"/>
        <v>0.99850000000000005</v>
      </c>
      <c r="F119" s="133">
        <f>ROUND(PRODUCT(E119:$E$359),6)</f>
        <v>2.7627440000000001</v>
      </c>
      <c r="G119" s="153">
        <v>1869.34</v>
      </c>
      <c r="H119" s="168"/>
      <c r="I119" s="169">
        <f t="shared" si="2"/>
        <v>0</v>
      </c>
      <c r="J119" s="141"/>
      <c r="K119" s="136"/>
      <c r="L119" s="129"/>
    </row>
    <row r="120" spans="2:12" s="8" customFormat="1" x14ac:dyDescent="0.25">
      <c r="B120" s="130">
        <v>118</v>
      </c>
      <c r="C120" s="17">
        <v>37803</v>
      </c>
      <c r="D120" s="18">
        <v>0.2</v>
      </c>
      <c r="E120" s="19">
        <f t="shared" si="3"/>
        <v>1.002</v>
      </c>
      <c r="F120" s="133">
        <f>ROUND(PRODUCT(E120:$E$359),6)</f>
        <v>2.7668949999999999</v>
      </c>
      <c r="G120" s="153">
        <v>1869.34</v>
      </c>
      <c r="H120" s="168"/>
      <c r="I120" s="169">
        <f t="shared" si="2"/>
        <v>0</v>
      </c>
      <c r="J120" s="141"/>
      <c r="K120" s="136"/>
      <c r="L120" s="129"/>
    </row>
    <row r="121" spans="2:12" s="8" customFormat="1" x14ac:dyDescent="0.25">
      <c r="B121" s="130">
        <v>119</v>
      </c>
      <c r="C121" s="17">
        <v>37834</v>
      </c>
      <c r="D121" s="18">
        <v>0.34</v>
      </c>
      <c r="E121" s="19">
        <f t="shared" si="3"/>
        <v>1.0034000000000001</v>
      </c>
      <c r="F121" s="133">
        <f>ROUND(PRODUCT(E121:$E$359),6)</f>
        <v>2.7613720000000002</v>
      </c>
      <c r="G121" s="153">
        <v>1869.34</v>
      </c>
      <c r="H121" s="168"/>
      <c r="I121" s="169">
        <f t="shared" si="2"/>
        <v>0</v>
      </c>
      <c r="J121" s="141"/>
      <c r="K121" s="136"/>
      <c r="L121" s="129"/>
    </row>
    <row r="122" spans="2:12" s="8" customFormat="1" x14ac:dyDescent="0.25">
      <c r="B122" s="130">
        <v>120</v>
      </c>
      <c r="C122" s="17">
        <v>37865</v>
      </c>
      <c r="D122" s="18">
        <v>0.78</v>
      </c>
      <c r="E122" s="19">
        <f t="shared" si="3"/>
        <v>1.0078</v>
      </c>
      <c r="F122" s="133">
        <f>ROUND(PRODUCT(E122:$E$359),6)</f>
        <v>2.7520150000000001</v>
      </c>
      <c r="G122" s="153">
        <v>1869.34</v>
      </c>
      <c r="H122" s="168"/>
      <c r="I122" s="169">
        <f t="shared" si="2"/>
        <v>0</v>
      </c>
      <c r="J122" s="141"/>
      <c r="K122" s="136"/>
      <c r="L122" s="129"/>
    </row>
    <row r="123" spans="2:12" s="8" customFormat="1" x14ac:dyDescent="0.25">
      <c r="B123" s="130">
        <v>121</v>
      </c>
      <c r="C123" s="17">
        <v>37895</v>
      </c>
      <c r="D123" s="18">
        <v>0.28999999999999998</v>
      </c>
      <c r="E123" s="19">
        <f t="shared" si="3"/>
        <v>1.0028999999999999</v>
      </c>
      <c r="F123" s="133">
        <f>ROUND(PRODUCT(E123:$E$359),6)</f>
        <v>2.7307160000000001</v>
      </c>
      <c r="G123" s="153">
        <v>1869.34</v>
      </c>
      <c r="H123" s="168"/>
      <c r="I123" s="169">
        <f t="shared" si="2"/>
        <v>0</v>
      </c>
      <c r="J123" s="141"/>
      <c r="K123" s="136"/>
      <c r="L123" s="129"/>
    </row>
    <row r="124" spans="2:12" s="8" customFormat="1" x14ac:dyDescent="0.25">
      <c r="B124" s="130">
        <v>122</v>
      </c>
      <c r="C124" s="17">
        <v>37926</v>
      </c>
      <c r="D124" s="18">
        <v>0.34</v>
      </c>
      <c r="E124" s="19">
        <f t="shared" si="3"/>
        <v>1.0034000000000001</v>
      </c>
      <c r="F124" s="133">
        <f>ROUND(PRODUCT(E124:$E$359),6)</f>
        <v>2.7228189999999999</v>
      </c>
      <c r="G124" s="153">
        <v>1869.34</v>
      </c>
      <c r="H124" s="168"/>
      <c r="I124" s="169">
        <f t="shared" si="2"/>
        <v>0</v>
      </c>
      <c r="J124" s="141"/>
      <c r="K124" s="136"/>
      <c r="L124" s="129"/>
    </row>
    <row r="125" spans="2:12" s="8" customFormat="1" x14ac:dyDescent="0.25">
      <c r="B125" s="130">
        <v>123</v>
      </c>
      <c r="C125" s="17">
        <v>37956</v>
      </c>
      <c r="D125" s="18">
        <v>0.52</v>
      </c>
      <c r="E125" s="19">
        <f t="shared" si="3"/>
        <v>1.0052000000000001</v>
      </c>
      <c r="F125" s="133">
        <f>ROUND(PRODUCT(E125:$E$359),6)</f>
        <v>2.7135929999999999</v>
      </c>
      <c r="G125" s="153">
        <v>1869.34</v>
      </c>
      <c r="H125" s="168"/>
      <c r="I125" s="169">
        <f t="shared" si="2"/>
        <v>0</v>
      </c>
      <c r="J125" s="141"/>
      <c r="K125" s="136"/>
      <c r="L125" s="129"/>
    </row>
    <row r="126" spans="2:12" s="8" customFormat="1" x14ac:dyDescent="0.25">
      <c r="B126" s="130">
        <v>124</v>
      </c>
      <c r="C126" s="22" t="s">
        <v>39</v>
      </c>
      <c r="D126" s="23">
        <f>D125</f>
        <v>0.52</v>
      </c>
      <c r="E126" s="24" t="s">
        <v>1</v>
      </c>
      <c r="F126" s="133">
        <f>ROUND(PRODUCT(E125:$E$359),6)</f>
        <v>2.7135929999999999</v>
      </c>
      <c r="G126" s="153">
        <v>1869.34</v>
      </c>
      <c r="H126" s="170">
        <f>H125</f>
        <v>0</v>
      </c>
      <c r="I126" s="169">
        <f>IF(H126&gt;G126,ROUND(H126*F126,2),0)</f>
        <v>0</v>
      </c>
      <c r="J126" s="141"/>
      <c r="K126" s="136"/>
      <c r="L126" s="129"/>
    </row>
    <row r="127" spans="2:12" s="8" customFormat="1" x14ac:dyDescent="0.25">
      <c r="B127" s="130">
        <v>125</v>
      </c>
      <c r="C127" s="17">
        <v>37987</v>
      </c>
      <c r="D127" s="18">
        <v>0.76</v>
      </c>
      <c r="E127" s="19">
        <f t="shared" si="3"/>
        <v>1.0076000000000001</v>
      </c>
      <c r="F127" s="133">
        <f>ROUND(PRODUCT(E127:$E$359),6)</f>
        <v>2.6995550000000001</v>
      </c>
      <c r="G127" s="153">
        <v>2400</v>
      </c>
      <c r="H127" s="168"/>
      <c r="I127" s="169">
        <f t="shared" si="2"/>
        <v>0</v>
      </c>
      <c r="J127" s="141"/>
      <c r="K127" s="136"/>
      <c r="L127" s="129"/>
    </row>
    <row r="128" spans="2:12" s="8" customFormat="1" x14ac:dyDescent="0.25">
      <c r="B128" s="130">
        <v>126</v>
      </c>
      <c r="C128" s="17">
        <v>38018</v>
      </c>
      <c r="D128" s="18">
        <v>0.61</v>
      </c>
      <c r="E128" s="19">
        <f t="shared" si="3"/>
        <v>1.0061</v>
      </c>
      <c r="F128" s="133">
        <f>ROUND(PRODUCT(E128:$E$359),6)</f>
        <v>2.6791939999999999</v>
      </c>
      <c r="G128" s="153">
        <v>2400</v>
      </c>
      <c r="H128" s="168"/>
      <c r="I128" s="169">
        <f t="shared" si="2"/>
        <v>0</v>
      </c>
      <c r="J128" s="141"/>
      <c r="K128" s="136"/>
      <c r="L128" s="129"/>
    </row>
    <row r="129" spans="2:12" s="8" customFormat="1" x14ac:dyDescent="0.25">
      <c r="B129" s="130">
        <v>127</v>
      </c>
      <c r="C129" s="17">
        <v>38047</v>
      </c>
      <c r="D129" s="18">
        <v>0.47</v>
      </c>
      <c r="E129" s="19">
        <f t="shared" si="3"/>
        <v>1.0046999999999999</v>
      </c>
      <c r="F129" s="133">
        <f>ROUND(PRODUCT(E129:$E$359),6)</f>
        <v>2.6629499999999999</v>
      </c>
      <c r="G129" s="153">
        <v>2400</v>
      </c>
      <c r="H129" s="168"/>
      <c r="I129" s="169">
        <f t="shared" si="2"/>
        <v>0</v>
      </c>
      <c r="J129" s="141"/>
      <c r="K129" s="136"/>
      <c r="L129" s="129"/>
    </row>
    <row r="130" spans="2:12" s="8" customFormat="1" x14ac:dyDescent="0.25">
      <c r="B130" s="130">
        <v>128</v>
      </c>
      <c r="C130" s="17">
        <v>38078</v>
      </c>
      <c r="D130" s="18">
        <v>0.37</v>
      </c>
      <c r="E130" s="19">
        <f t="shared" si="3"/>
        <v>1.0037</v>
      </c>
      <c r="F130" s="133">
        <f>ROUND(PRODUCT(E130:$E$359),6)</f>
        <v>2.6504919999999998</v>
      </c>
      <c r="G130" s="153">
        <v>2400</v>
      </c>
      <c r="H130" s="168"/>
      <c r="I130" s="169">
        <f t="shared" si="2"/>
        <v>0</v>
      </c>
      <c r="J130" s="141"/>
      <c r="K130" s="136"/>
      <c r="L130" s="129"/>
    </row>
    <row r="131" spans="2:12" s="8" customFormat="1" x14ac:dyDescent="0.25">
      <c r="B131" s="130">
        <v>129</v>
      </c>
      <c r="C131" s="17">
        <v>38108</v>
      </c>
      <c r="D131" s="18">
        <v>0.51</v>
      </c>
      <c r="E131" s="19">
        <f t="shared" si="3"/>
        <v>1.0051000000000001</v>
      </c>
      <c r="F131" s="133">
        <f>ROUND(PRODUCT(E131:$E$359),6)</f>
        <v>2.6407219999999998</v>
      </c>
      <c r="G131" s="153">
        <v>2508.7199999999998</v>
      </c>
      <c r="H131" s="168"/>
      <c r="I131" s="169">
        <f t="shared" si="2"/>
        <v>0</v>
      </c>
      <c r="J131" s="141"/>
      <c r="K131" s="136"/>
      <c r="L131" s="129"/>
    </row>
    <row r="132" spans="2:12" s="8" customFormat="1" x14ac:dyDescent="0.25">
      <c r="B132" s="130">
        <v>130</v>
      </c>
      <c r="C132" s="17">
        <v>38139</v>
      </c>
      <c r="D132" s="18">
        <v>0.71</v>
      </c>
      <c r="E132" s="19">
        <f t="shared" si="3"/>
        <v>1.0071000000000001</v>
      </c>
      <c r="F132" s="133">
        <f>ROUND(PRODUCT(E132:$E$359),6)</f>
        <v>2.6273219999999999</v>
      </c>
      <c r="G132" s="153">
        <v>2508.7199999999998</v>
      </c>
      <c r="H132" s="168"/>
      <c r="I132" s="169">
        <f t="shared" ref="I132:I195" si="4">IF(H132&gt;G132,ROUND(H132*F132,2),0)</f>
        <v>0</v>
      </c>
      <c r="J132" s="141"/>
      <c r="K132" s="136"/>
      <c r="L132" s="129"/>
    </row>
    <row r="133" spans="2:12" s="8" customFormat="1" x14ac:dyDescent="0.25">
      <c r="B133" s="130">
        <v>131</v>
      </c>
      <c r="C133" s="17">
        <v>38169</v>
      </c>
      <c r="D133" s="18">
        <v>0.91</v>
      </c>
      <c r="E133" s="19">
        <f t="shared" si="3"/>
        <v>1.0091000000000001</v>
      </c>
      <c r="F133" s="133">
        <f>ROUND(PRODUCT(E133:$E$359),6)</f>
        <v>2.6088</v>
      </c>
      <c r="G133" s="153">
        <v>2508.7199999999998</v>
      </c>
      <c r="H133" s="168"/>
      <c r="I133" s="169">
        <f t="shared" si="4"/>
        <v>0</v>
      </c>
      <c r="J133" s="141"/>
      <c r="K133" s="136"/>
      <c r="L133" s="129"/>
    </row>
    <row r="134" spans="2:12" s="8" customFormat="1" x14ac:dyDescent="0.25">
      <c r="B134" s="130">
        <v>132</v>
      </c>
      <c r="C134" s="17">
        <v>38200</v>
      </c>
      <c r="D134" s="18">
        <v>0.69</v>
      </c>
      <c r="E134" s="19">
        <f t="shared" si="3"/>
        <v>1.0068999999999999</v>
      </c>
      <c r="F134" s="133">
        <f>ROUND(PRODUCT(E134:$E$359),6)</f>
        <v>2.5852740000000001</v>
      </c>
      <c r="G134" s="153">
        <v>2508.7199999999998</v>
      </c>
      <c r="H134" s="168"/>
      <c r="I134" s="169">
        <f t="shared" si="4"/>
        <v>0</v>
      </c>
      <c r="J134" s="141"/>
      <c r="K134" s="136"/>
      <c r="L134" s="129"/>
    </row>
    <row r="135" spans="2:12" s="8" customFormat="1" x14ac:dyDescent="0.25">
      <c r="B135" s="130">
        <v>133</v>
      </c>
      <c r="C135" s="17">
        <v>38231</v>
      </c>
      <c r="D135" s="18">
        <v>0.33</v>
      </c>
      <c r="E135" s="19">
        <f t="shared" si="3"/>
        <v>1.0033000000000001</v>
      </c>
      <c r="F135" s="133">
        <f>ROUND(PRODUCT(E135:$E$359),6)</f>
        <v>2.567558</v>
      </c>
      <c r="G135" s="153">
        <v>2508.7199999999998</v>
      </c>
      <c r="H135" s="168"/>
      <c r="I135" s="169">
        <f t="shared" si="4"/>
        <v>0</v>
      </c>
      <c r="J135" s="141"/>
      <c r="K135" s="136"/>
      <c r="L135" s="129"/>
    </row>
    <row r="136" spans="2:12" s="8" customFormat="1" x14ac:dyDescent="0.25">
      <c r="B136" s="130">
        <v>134</v>
      </c>
      <c r="C136" s="17">
        <v>38261</v>
      </c>
      <c r="D136" s="18">
        <v>0.44</v>
      </c>
      <c r="E136" s="19">
        <f t="shared" si="3"/>
        <v>1.0044</v>
      </c>
      <c r="F136" s="133">
        <f>ROUND(PRODUCT(E136:$E$359),6)</f>
        <v>2.559113</v>
      </c>
      <c r="G136" s="153">
        <v>2508.7199999999998</v>
      </c>
      <c r="H136" s="168"/>
      <c r="I136" s="169">
        <f t="shared" si="4"/>
        <v>0</v>
      </c>
      <c r="J136" s="141"/>
      <c r="K136" s="136"/>
      <c r="L136" s="129"/>
    </row>
    <row r="137" spans="2:12" s="8" customFormat="1" x14ac:dyDescent="0.25">
      <c r="B137" s="130">
        <v>135</v>
      </c>
      <c r="C137" s="17">
        <v>38292</v>
      </c>
      <c r="D137" s="18">
        <v>0.69</v>
      </c>
      <c r="E137" s="19">
        <f t="shared" si="3"/>
        <v>1.0068999999999999</v>
      </c>
      <c r="F137" s="133">
        <f>ROUND(PRODUCT(E137:$E$359),6)</f>
        <v>2.5479020000000001</v>
      </c>
      <c r="G137" s="153">
        <v>2508.7199999999998</v>
      </c>
      <c r="H137" s="168"/>
      <c r="I137" s="169">
        <f t="shared" si="4"/>
        <v>0</v>
      </c>
      <c r="J137" s="141"/>
      <c r="K137" s="136"/>
      <c r="L137" s="129"/>
    </row>
    <row r="138" spans="2:12" s="8" customFormat="1" x14ac:dyDescent="0.25">
      <c r="B138" s="130">
        <v>136</v>
      </c>
      <c r="C138" s="17">
        <v>38322</v>
      </c>
      <c r="D138" s="18">
        <v>0.86</v>
      </c>
      <c r="E138" s="19">
        <f t="shared" si="3"/>
        <v>1.0085999999999999</v>
      </c>
      <c r="F138" s="133">
        <f>ROUND(PRODUCT(E138:$E$359),6)</f>
        <v>2.5304419999999999</v>
      </c>
      <c r="G138" s="153">
        <v>2508.7199999999998</v>
      </c>
      <c r="H138" s="168"/>
      <c r="I138" s="169">
        <f t="shared" si="4"/>
        <v>0</v>
      </c>
      <c r="J138" s="141"/>
      <c r="K138" s="136"/>
      <c r="L138" s="129"/>
    </row>
    <row r="139" spans="2:12" s="8" customFormat="1" x14ac:dyDescent="0.25">
      <c r="B139" s="130">
        <v>137</v>
      </c>
      <c r="C139" s="22" t="s">
        <v>39</v>
      </c>
      <c r="D139" s="23">
        <f>D138</f>
        <v>0.86</v>
      </c>
      <c r="E139" s="24" t="s">
        <v>1</v>
      </c>
      <c r="F139" s="133">
        <f>ROUND(PRODUCT(E138:$E$359),6)</f>
        <v>2.5304419999999999</v>
      </c>
      <c r="G139" s="153">
        <v>2508.7199999999998</v>
      </c>
      <c r="H139" s="170">
        <f>H138</f>
        <v>0</v>
      </c>
      <c r="I139" s="169">
        <f>IF(H139&gt;G139,ROUND(H139*F139,2),0)</f>
        <v>0</v>
      </c>
      <c r="J139" s="141"/>
      <c r="K139" s="136"/>
      <c r="L139" s="129"/>
    </row>
    <row r="140" spans="2:12" s="8" customFormat="1" x14ac:dyDescent="0.25">
      <c r="B140" s="130">
        <v>138</v>
      </c>
      <c r="C140" s="17">
        <v>38353</v>
      </c>
      <c r="D140" s="18">
        <v>0.57999999999999996</v>
      </c>
      <c r="E140" s="19">
        <f t="shared" si="3"/>
        <v>1.0058</v>
      </c>
      <c r="F140" s="133">
        <f>ROUND(PRODUCT(E140:$E$359),6)</f>
        <v>2.5088659999999998</v>
      </c>
      <c r="G140" s="153">
        <v>2508.7199999999998</v>
      </c>
      <c r="H140" s="168"/>
      <c r="I140" s="169">
        <f t="shared" si="4"/>
        <v>0</v>
      </c>
      <c r="J140" s="141"/>
      <c r="K140" s="136"/>
      <c r="L140" s="129"/>
    </row>
    <row r="141" spans="2:12" s="8" customFormat="1" x14ac:dyDescent="0.25">
      <c r="B141" s="130">
        <v>139</v>
      </c>
      <c r="C141" s="17">
        <v>38384</v>
      </c>
      <c r="D141" s="18">
        <v>0.59</v>
      </c>
      <c r="E141" s="19">
        <f t="shared" si="3"/>
        <v>1.0059</v>
      </c>
      <c r="F141" s="133">
        <f>ROUND(PRODUCT(E141:$E$359),6)</f>
        <v>2.4943979999999999</v>
      </c>
      <c r="G141" s="153">
        <v>2508.7199999999998</v>
      </c>
      <c r="H141" s="168"/>
      <c r="I141" s="169">
        <f t="shared" si="4"/>
        <v>0</v>
      </c>
      <c r="J141" s="141"/>
      <c r="K141" s="136"/>
      <c r="L141" s="129"/>
    </row>
    <row r="142" spans="2:12" s="8" customFormat="1" x14ac:dyDescent="0.25">
      <c r="B142" s="130">
        <v>140</v>
      </c>
      <c r="C142" s="17">
        <v>38412</v>
      </c>
      <c r="D142" s="18">
        <v>0.61</v>
      </c>
      <c r="E142" s="19">
        <f t="shared" si="3"/>
        <v>1.0061</v>
      </c>
      <c r="F142" s="133">
        <f>ROUND(PRODUCT(E142:$E$359),6)</f>
        <v>2.4797669999999998</v>
      </c>
      <c r="G142" s="153">
        <v>2508.7199999999998</v>
      </c>
      <c r="H142" s="168"/>
      <c r="I142" s="169">
        <f t="shared" si="4"/>
        <v>0</v>
      </c>
      <c r="J142" s="141"/>
      <c r="K142" s="136"/>
      <c r="L142" s="129"/>
    </row>
    <row r="143" spans="2:12" s="8" customFormat="1" x14ac:dyDescent="0.25">
      <c r="B143" s="130">
        <v>141</v>
      </c>
      <c r="C143" s="17">
        <v>38443</v>
      </c>
      <c r="D143" s="18">
        <v>0.87</v>
      </c>
      <c r="E143" s="19">
        <f t="shared" ref="E143:E211" si="5">ROUND(1+D143/100,6)</f>
        <v>1.0086999999999999</v>
      </c>
      <c r="F143" s="133">
        <f>ROUND(PRODUCT(E143:$E$359),6)</f>
        <v>2.4647329999999998</v>
      </c>
      <c r="G143" s="153">
        <v>2508.7199999999998</v>
      </c>
      <c r="H143" s="168"/>
      <c r="I143" s="169">
        <f t="shared" si="4"/>
        <v>0</v>
      </c>
      <c r="J143" s="141"/>
      <c r="K143" s="136"/>
      <c r="L143" s="129"/>
    </row>
    <row r="144" spans="2:12" s="8" customFormat="1" x14ac:dyDescent="0.25">
      <c r="B144" s="130">
        <v>142</v>
      </c>
      <c r="C144" s="17">
        <v>38473</v>
      </c>
      <c r="D144" s="18">
        <v>0.49</v>
      </c>
      <c r="E144" s="19">
        <f t="shared" si="5"/>
        <v>1.0048999999999999</v>
      </c>
      <c r="F144" s="133">
        <f>ROUND(PRODUCT(E144:$E$359),6)</f>
        <v>2.4434740000000001</v>
      </c>
      <c r="G144" s="153">
        <v>2668.15</v>
      </c>
      <c r="H144" s="168"/>
      <c r="I144" s="169">
        <f t="shared" si="4"/>
        <v>0</v>
      </c>
      <c r="J144" s="141"/>
      <c r="K144" s="136"/>
      <c r="L144" s="129"/>
    </row>
    <row r="145" spans="2:206" s="8" customFormat="1" x14ac:dyDescent="0.25">
      <c r="B145" s="130">
        <v>143</v>
      </c>
      <c r="C145" s="17">
        <v>38504</v>
      </c>
      <c r="D145" s="18">
        <v>-0.02</v>
      </c>
      <c r="E145" s="19">
        <f t="shared" si="5"/>
        <v>0.99980000000000002</v>
      </c>
      <c r="F145" s="133">
        <f>ROUND(PRODUCT(E145:$E$359),6)</f>
        <v>2.4315600000000002</v>
      </c>
      <c r="G145" s="153">
        <v>2668.15</v>
      </c>
      <c r="H145" s="168"/>
      <c r="I145" s="169">
        <f t="shared" si="4"/>
        <v>0</v>
      </c>
      <c r="J145" s="141"/>
      <c r="K145" s="136"/>
      <c r="L145" s="129"/>
    </row>
    <row r="146" spans="2:206" s="8" customFormat="1" x14ac:dyDescent="0.25">
      <c r="B146" s="130">
        <v>144</v>
      </c>
      <c r="C146" s="17">
        <v>38534</v>
      </c>
      <c r="D146" s="18">
        <v>0.25</v>
      </c>
      <c r="E146" s="19">
        <f t="shared" si="5"/>
        <v>1.0024999999999999</v>
      </c>
      <c r="F146" s="133">
        <f>ROUND(PRODUCT(E146:$E$359),6)</f>
        <v>2.4320460000000002</v>
      </c>
      <c r="G146" s="153">
        <v>2668.15</v>
      </c>
      <c r="H146" s="168"/>
      <c r="I146" s="169">
        <f t="shared" si="4"/>
        <v>0</v>
      </c>
      <c r="J146" s="141"/>
      <c r="K146" s="136"/>
      <c r="L146" s="129"/>
    </row>
    <row r="147" spans="2:206" s="8" customFormat="1" x14ac:dyDescent="0.25">
      <c r="B147" s="130">
        <v>145</v>
      </c>
      <c r="C147" s="17">
        <v>38565</v>
      </c>
      <c r="D147" s="18">
        <v>0.17</v>
      </c>
      <c r="E147" s="19">
        <f t="shared" si="5"/>
        <v>1.0017</v>
      </c>
      <c r="F147" s="133">
        <f>ROUND(PRODUCT(E147:$E$359),6)</f>
        <v>2.4259810000000002</v>
      </c>
      <c r="G147" s="153">
        <v>2668.15</v>
      </c>
      <c r="H147" s="168"/>
      <c r="I147" s="169">
        <f t="shared" si="4"/>
        <v>0</v>
      </c>
      <c r="J147" s="141"/>
      <c r="K147" s="136"/>
      <c r="L147" s="129"/>
    </row>
    <row r="148" spans="2:206" s="8" customFormat="1" x14ac:dyDescent="0.25">
      <c r="B148" s="130">
        <v>146</v>
      </c>
      <c r="C148" s="17">
        <v>38596</v>
      </c>
      <c r="D148" s="18">
        <v>0.35</v>
      </c>
      <c r="E148" s="19">
        <f t="shared" si="5"/>
        <v>1.0035000000000001</v>
      </c>
      <c r="F148" s="133">
        <f>ROUND(PRODUCT(E148:$E$359),6)</f>
        <v>2.4218639999999998</v>
      </c>
      <c r="G148" s="153">
        <v>2668.15</v>
      </c>
      <c r="H148" s="168"/>
      <c r="I148" s="169">
        <f t="shared" si="4"/>
        <v>0</v>
      </c>
      <c r="J148" s="141"/>
      <c r="K148" s="136"/>
      <c r="L148" s="129"/>
    </row>
    <row r="149" spans="2:206" s="8" customFormat="1" x14ac:dyDescent="0.25">
      <c r="B149" s="130">
        <v>147</v>
      </c>
      <c r="C149" s="17">
        <v>38626</v>
      </c>
      <c r="D149" s="18">
        <v>0.75</v>
      </c>
      <c r="E149" s="19">
        <f t="shared" si="5"/>
        <v>1.0075000000000001</v>
      </c>
      <c r="F149" s="133">
        <f>ROUND(PRODUCT(E149:$E$359),6)</f>
        <v>2.4134169999999999</v>
      </c>
      <c r="G149" s="153">
        <v>2668.15</v>
      </c>
      <c r="H149" s="168"/>
      <c r="I149" s="169">
        <f t="shared" si="4"/>
        <v>0</v>
      </c>
      <c r="J149" s="141"/>
      <c r="K149" s="136"/>
      <c r="L149" s="129"/>
    </row>
    <row r="150" spans="2:206" x14ac:dyDescent="0.25">
      <c r="B150" s="130">
        <v>148</v>
      </c>
      <c r="C150" s="17">
        <v>38657</v>
      </c>
      <c r="D150" s="18">
        <v>0.55000000000000004</v>
      </c>
      <c r="E150" s="19">
        <f t="shared" si="5"/>
        <v>1.0055000000000001</v>
      </c>
      <c r="F150" s="133">
        <f>ROUND(PRODUCT(E150:$E$359),6)</f>
        <v>2.395451</v>
      </c>
      <c r="G150" s="153">
        <v>2668.15</v>
      </c>
      <c r="H150" s="168"/>
      <c r="I150" s="169">
        <f t="shared" si="4"/>
        <v>0</v>
      </c>
      <c r="J150" s="141"/>
      <c r="K150" s="136"/>
      <c r="L150" s="129"/>
    </row>
    <row r="151" spans="2:206" x14ac:dyDescent="0.25">
      <c r="B151" s="130">
        <v>149</v>
      </c>
      <c r="C151" s="17">
        <v>38687</v>
      </c>
      <c r="D151" s="18">
        <v>0.36</v>
      </c>
      <c r="E151" s="19">
        <f t="shared" si="5"/>
        <v>1.0036</v>
      </c>
      <c r="F151" s="133">
        <f>ROUND(PRODUCT(E151:$E$359),6)</f>
        <v>2.3823479999999999</v>
      </c>
      <c r="G151" s="153">
        <v>2668.15</v>
      </c>
      <c r="H151" s="168"/>
      <c r="I151" s="169">
        <f t="shared" si="4"/>
        <v>0</v>
      </c>
      <c r="J151" s="141"/>
      <c r="K151" s="136"/>
      <c r="L151" s="129"/>
    </row>
    <row r="152" spans="2:206" s="36" customFormat="1" x14ac:dyDescent="0.25">
      <c r="B152" s="130">
        <v>150</v>
      </c>
      <c r="C152" s="22" t="s">
        <v>39</v>
      </c>
      <c r="D152" s="23">
        <f>D151</f>
        <v>0.36</v>
      </c>
      <c r="E152" s="24" t="s">
        <v>1</v>
      </c>
      <c r="F152" s="133">
        <f>ROUND(PRODUCT(E151:$E$359),6)</f>
        <v>2.3823479999999999</v>
      </c>
      <c r="G152" s="153">
        <v>2668.15</v>
      </c>
      <c r="H152" s="170">
        <f>H151</f>
        <v>0</v>
      </c>
      <c r="I152" s="169">
        <f>IF(H152&gt;G152,ROUND(H152*F152,2),0)</f>
        <v>0</v>
      </c>
      <c r="J152" s="141"/>
      <c r="K152" s="136"/>
      <c r="L152" s="129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5"/>
      <c r="FS152" s="35"/>
      <c r="FT152" s="35"/>
      <c r="FU152" s="35"/>
      <c r="FV152" s="35"/>
      <c r="FW152" s="35"/>
      <c r="FX152" s="35"/>
      <c r="FY152" s="35"/>
      <c r="FZ152" s="35"/>
      <c r="GA152" s="35"/>
      <c r="GB152" s="35"/>
      <c r="GC152" s="35"/>
      <c r="GD152" s="35"/>
      <c r="GE152" s="35"/>
      <c r="GF152" s="35"/>
      <c r="GG152" s="35"/>
      <c r="GH152" s="35"/>
      <c r="GI152" s="35"/>
      <c r="GJ152" s="35"/>
      <c r="GK152" s="35"/>
      <c r="GL152" s="35"/>
      <c r="GM152" s="35"/>
      <c r="GN152" s="35"/>
      <c r="GO152" s="35"/>
      <c r="GP152" s="35"/>
      <c r="GQ152" s="35"/>
      <c r="GR152" s="35"/>
      <c r="GS152" s="35"/>
      <c r="GT152" s="35"/>
      <c r="GU152" s="35"/>
      <c r="GV152" s="35"/>
      <c r="GW152" s="35"/>
      <c r="GX152" s="35"/>
    </row>
    <row r="153" spans="2:206" x14ac:dyDescent="0.25">
      <c r="B153" s="130">
        <v>151</v>
      </c>
      <c r="C153" s="17">
        <v>38718</v>
      </c>
      <c r="D153" s="18">
        <v>0.59</v>
      </c>
      <c r="E153" s="19">
        <f>ROUND(1+D153/100,6)</f>
        <v>1.0059</v>
      </c>
      <c r="F153" s="133">
        <f>ROUND(PRODUCT(E153:$E$359),6)</f>
        <v>2.373802</v>
      </c>
      <c r="G153" s="153">
        <v>2668.15</v>
      </c>
      <c r="H153" s="168"/>
      <c r="I153" s="169">
        <f t="shared" si="4"/>
        <v>0</v>
      </c>
      <c r="J153" s="141"/>
      <c r="K153" s="136"/>
      <c r="L153" s="129"/>
    </row>
    <row r="154" spans="2:206" x14ac:dyDescent="0.25">
      <c r="B154" s="130">
        <v>152</v>
      </c>
      <c r="C154" s="17">
        <v>38749</v>
      </c>
      <c r="D154" s="18">
        <v>0.41</v>
      </c>
      <c r="E154" s="19">
        <f t="shared" si="5"/>
        <v>1.0041</v>
      </c>
      <c r="F154" s="133">
        <f>ROUND(PRODUCT(E154:$E$359),6)</f>
        <v>2.3598789999999998</v>
      </c>
      <c r="G154" s="153">
        <v>2668.15</v>
      </c>
      <c r="H154" s="168"/>
      <c r="I154" s="169">
        <f t="shared" si="4"/>
        <v>0</v>
      </c>
      <c r="J154" s="141"/>
      <c r="K154" s="136"/>
      <c r="L154" s="129"/>
    </row>
    <row r="155" spans="2:206" x14ac:dyDescent="0.25">
      <c r="B155" s="130">
        <v>153</v>
      </c>
      <c r="C155" s="17">
        <v>38777</v>
      </c>
      <c r="D155" s="18">
        <v>0.43</v>
      </c>
      <c r="E155" s="19">
        <f t="shared" si="5"/>
        <v>1.0043</v>
      </c>
      <c r="F155" s="133">
        <f>ROUND(PRODUCT(E155:$E$359),6)</f>
        <v>2.3502429999999999</v>
      </c>
      <c r="G155" s="153">
        <v>2668.15</v>
      </c>
      <c r="H155" s="168"/>
      <c r="I155" s="169">
        <f t="shared" si="4"/>
        <v>0</v>
      </c>
      <c r="J155" s="141"/>
      <c r="K155" s="136"/>
      <c r="L155" s="129"/>
    </row>
    <row r="156" spans="2:206" x14ac:dyDescent="0.25">
      <c r="B156" s="130">
        <v>154</v>
      </c>
      <c r="C156" s="17">
        <v>38808</v>
      </c>
      <c r="D156" s="18">
        <v>0.21</v>
      </c>
      <c r="E156" s="19">
        <f t="shared" si="5"/>
        <v>1.0021</v>
      </c>
      <c r="F156" s="133">
        <f>ROUND(PRODUCT(E156:$E$359),6)</f>
        <v>2.3401800000000001</v>
      </c>
      <c r="G156" s="153">
        <v>2801.56</v>
      </c>
      <c r="H156" s="168"/>
      <c r="I156" s="169">
        <f t="shared" si="4"/>
        <v>0</v>
      </c>
      <c r="J156" s="141"/>
      <c r="K156" s="136"/>
      <c r="L156" s="129"/>
    </row>
    <row r="157" spans="2:206" x14ac:dyDescent="0.25">
      <c r="B157" s="130">
        <v>155</v>
      </c>
      <c r="C157" s="17">
        <v>38838</v>
      </c>
      <c r="D157" s="18">
        <v>0.1</v>
      </c>
      <c r="E157" s="19">
        <f t="shared" si="5"/>
        <v>1.0009999999999999</v>
      </c>
      <c r="F157" s="133">
        <f>ROUND(PRODUCT(E157:$E$359),6)</f>
        <v>2.3352759999999999</v>
      </c>
      <c r="G157" s="153">
        <v>2801.56</v>
      </c>
      <c r="H157" s="168"/>
      <c r="I157" s="169">
        <f t="shared" si="4"/>
        <v>0</v>
      </c>
      <c r="J157" s="141"/>
      <c r="K157" s="136"/>
      <c r="L157" s="129"/>
    </row>
    <row r="158" spans="2:206" x14ac:dyDescent="0.25">
      <c r="B158" s="130">
        <v>156</v>
      </c>
      <c r="C158" s="17">
        <v>38869</v>
      </c>
      <c r="D158" s="18">
        <v>-0.21</v>
      </c>
      <c r="E158" s="19">
        <f t="shared" si="5"/>
        <v>0.99790000000000001</v>
      </c>
      <c r="F158" s="133">
        <f>ROUND(PRODUCT(E158:$E$359),6)</f>
        <v>2.3329430000000002</v>
      </c>
      <c r="G158" s="153">
        <v>2801.56</v>
      </c>
      <c r="H158" s="168"/>
      <c r="I158" s="169">
        <f t="shared" si="4"/>
        <v>0</v>
      </c>
      <c r="J158" s="141"/>
      <c r="K158" s="136"/>
      <c r="L158" s="129"/>
    </row>
    <row r="159" spans="2:206" x14ac:dyDescent="0.25">
      <c r="B159" s="130">
        <v>157</v>
      </c>
      <c r="C159" s="17">
        <v>38899</v>
      </c>
      <c r="D159" s="18">
        <v>0.19</v>
      </c>
      <c r="E159" s="19">
        <f t="shared" si="5"/>
        <v>1.0019</v>
      </c>
      <c r="F159" s="133">
        <f>ROUND(PRODUCT(E159:$E$359),6)</f>
        <v>2.337853</v>
      </c>
      <c r="G159" s="153">
        <v>2801.56</v>
      </c>
      <c r="H159" s="168"/>
      <c r="I159" s="169">
        <f t="shared" si="4"/>
        <v>0</v>
      </c>
      <c r="J159" s="141"/>
      <c r="K159" s="136"/>
      <c r="L159" s="129"/>
    </row>
    <row r="160" spans="2:206" x14ac:dyDescent="0.25">
      <c r="B160" s="130">
        <v>158</v>
      </c>
      <c r="C160" s="17">
        <v>38930</v>
      </c>
      <c r="D160" s="18">
        <v>0.05</v>
      </c>
      <c r="E160" s="19">
        <f t="shared" si="5"/>
        <v>1.0004999999999999</v>
      </c>
      <c r="F160" s="133">
        <f>ROUND(PRODUCT(E160:$E$359),6)</f>
        <v>2.3334190000000001</v>
      </c>
      <c r="G160" s="153">
        <v>2081.8200000000002</v>
      </c>
      <c r="H160" s="168"/>
      <c r="I160" s="169">
        <f t="shared" si="4"/>
        <v>0</v>
      </c>
      <c r="J160" s="141"/>
      <c r="K160" s="136"/>
      <c r="L160" s="129"/>
    </row>
    <row r="161" spans="2:206" x14ac:dyDescent="0.25">
      <c r="B161" s="130">
        <v>159</v>
      </c>
      <c r="C161" s="17">
        <v>38961</v>
      </c>
      <c r="D161" s="18">
        <v>0.21</v>
      </c>
      <c r="E161" s="19">
        <f t="shared" si="5"/>
        <v>1.0021</v>
      </c>
      <c r="F161" s="133">
        <f>ROUND(PRODUCT(E161:$E$359),6)</f>
        <v>2.3322530000000001</v>
      </c>
      <c r="G161" s="153">
        <v>2081.8200000000002</v>
      </c>
      <c r="H161" s="168"/>
      <c r="I161" s="169">
        <f t="shared" si="4"/>
        <v>0</v>
      </c>
      <c r="J161" s="141"/>
      <c r="K161" s="136"/>
      <c r="L161" s="129"/>
    </row>
    <row r="162" spans="2:206" x14ac:dyDescent="0.25">
      <c r="B162" s="130">
        <v>160</v>
      </c>
      <c r="C162" s="17">
        <v>38991</v>
      </c>
      <c r="D162" s="18">
        <v>0.33</v>
      </c>
      <c r="E162" s="19">
        <f t="shared" si="5"/>
        <v>1.0033000000000001</v>
      </c>
      <c r="F162" s="133">
        <f>ROUND(PRODUCT(E162:$E$359),6)</f>
        <v>2.327366</v>
      </c>
      <c r="G162" s="153">
        <v>2081.8200000000002</v>
      </c>
      <c r="H162" s="168"/>
      <c r="I162" s="169">
        <f t="shared" si="4"/>
        <v>0</v>
      </c>
      <c r="J162" s="141"/>
      <c r="K162" s="136"/>
      <c r="L162" s="129"/>
    </row>
    <row r="163" spans="2:206" x14ac:dyDescent="0.25">
      <c r="B163" s="130">
        <v>161</v>
      </c>
      <c r="C163" s="17">
        <v>39022</v>
      </c>
      <c r="D163" s="18">
        <v>0.31</v>
      </c>
      <c r="E163" s="19">
        <f t="shared" si="5"/>
        <v>1.0031000000000001</v>
      </c>
      <c r="F163" s="133">
        <f>ROUND(PRODUCT(E163:$E$359),6)</f>
        <v>2.3197109999999999</v>
      </c>
      <c r="G163" s="153">
        <v>2081.8200000000002</v>
      </c>
      <c r="H163" s="168"/>
      <c r="I163" s="169">
        <f t="shared" si="4"/>
        <v>0</v>
      </c>
      <c r="J163" s="141"/>
      <c r="K163" s="136"/>
      <c r="L163" s="129"/>
    </row>
    <row r="164" spans="2:206" x14ac:dyDescent="0.25">
      <c r="B164" s="130">
        <v>162</v>
      </c>
      <c r="C164" s="17">
        <v>39052</v>
      </c>
      <c r="D164" s="18">
        <v>0.48</v>
      </c>
      <c r="E164" s="19">
        <f t="shared" si="5"/>
        <v>1.0047999999999999</v>
      </c>
      <c r="F164" s="133">
        <f>ROUND(PRODUCT(E164:$E$359),6)</f>
        <v>2.3125420000000001</v>
      </c>
      <c r="G164" s="153">
        <v>2081.8200000000002</v>
      </c>
      <c r="H164" s="168"/>
      <c r="I164" s="169">
        <f t="shared" si="4"/>
        <v>0</v>
      </c>
      <c r="J164" s="141"/>
      <c r="K164" s="136"/>
      <c r="L164" s="129"/>
    </row>
    <row r="165" spans="2:206" s="36" customFormat="1" x14ac:dyDescent="0.25">
      <c r="B165" s="130">
        <v>163</v>
      </c>
      <c r="C165" s="22" t="s">
        <v>39</v>
      </c>
      <c r="D165" s="23">
        <f>D164</f>
        <v>0.48</v>
      </c>
      <c r="E165" s="24" t="s">
        <v>1</v>
      </c>
      <c r="F165" s="133">
        <f>ROUND(PRODUCT(E164:$E$359),6)</f>
        <v>2.3125420000000001</v>
      </c>
      <c r="G165" s="153">
        <v>2081.8200000000002</v>
      </c>
      <c r="H165" s="170">
        <f>H164</f>
        <v>0</v>
      </c>
      <c r="I165" s="169">
        <f>IF(H165&gt;G165,ROUND(H165*F165,2),0)</f>
        <v>0</v>
      </c>
      <c r="J165" s="141"/>
      <c r="K165" s="136"/>
      <c r="L165" s="129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/>
      <c r="EM165" s="35"/>
      <c r="EN165" s="35"/>
      <c r="EO165" s="35"/>
      <c r="EP165" s="35"/>
      <c r="EQ165" s="35"/>
      <c r="ER165" s="35"/>
      <c r="ES165" s="35"/>
      <c r="ET165" s="35"/>
      <c r="EU165" s="35"/>
      <c r="EV165" s="35"/>
      <c r="EW165" s="35"/>
      <c r="EX165" s="35"/>
      <c r="EY165" s="35"/>
      <c r="EZ165" s="35"/>
      <c r="FA165" s="35"/>
      <c r="FB165" s="35"/>
      <c r="FC165" s="35"/>
      <c r="FD165" s="35"/>
      <c r="FE165" s="35"/>
      <c r="FF165" s="35"/>
      <c r="FG165" s="35"/>
      <c r="FH165" s="35"/>
      <c r="FI165" s="35"/>
      <c r="FJ165" s="35"/>
      <c r="FK165" s="35"/>
      <c r="FL165" s="35"/>
      <c r="FM165" s="35"/>
      <c r="FN165" s="35"/>
      <c r="FO165" s="35"/>
      <c r="FP165" s="35"/>
      <c r="FQ165" s="35"/>
      <c r="FR165" s="35"/>
      <c r="FS165" s="35"/>
      <c r="FT165" s="35"/>
      <c r="FU165" s="35"/>
      <c r="FV165" s="35"/>
      <c r="FW165" s="35"/>
      <c r="FX165" s="35"/>
      <c r="FY165" s="35"/>
      <c r="FZ165" s="35"/>
      <c r="GA165" s="35"/>
      <c r="GB165" s="35"/>
      <c r="GC165" s="35"/>
      <c r="GD165" s="35"/>
      <c r="GE165" s="35"/>
      <c r="GF165" s="35"/>
      <c r="GG165" s="35"/>
      <c r="GH165" s="35"/>
      <c r="GI165" s="35"/>
      <c r="GJ165" s="35"/>
      <c r="GK165" s="35"/>
      <c r="GL165" s="35"/>
      <c r="GM165" s="35"/>
      <c r="GN165" s="35"/>
      <c r="GO165" s="35"/>
      <c r="GP165" s="35"/>
      <c r="GQ165" s="35"/>
      <c r="GR165" s="35"/>
      <c r="GS165" s="35"/>
      <c r="GT165" s="35"/>
      <c r="GU165" s="35"/>
      <c r="GV165" s="35"/>
      <c r="GW165" s="35"/>
      <c r="GX165" s="35"/>
    </row>
    <row r="166" spans="2:206" x14ac:dyDescent="0.25">
      <c r="B166" s="130">
        <v>164</v>
      </c>
      <c r="C166" s="17">
        <v>39083</v>
      </c>
      <c r="D166" s="18">
        <v>0.44</v>
      </c>
      <c r="E166" s="19">
        <f t="shared" si="5"/>
        <v>1.0044</v>
      </c>
      <c r="F166" s="133">
        <f>ROUND(PRODUCT(E166:$E$359),6)</f>
        <v>2.3014950000000001</v>
      </c>
      <c r="G166" s="153">
        <v>2081.8200000000002</v>
      </c>
      <c r="H166" s="168"/>
      <c r="I166" s="169">
        <f t="shared" si="4"/>
        <v>0</v>
      </c>
      <c r="J166" s="141"/>
      <c r="K166" s="136"/>
      <c r="L166" s="129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1"/>
      <c r="DZ166" s="41"/>
      <c r="EA166" s="41"/>
      <c r="EB166" s="41"/>
      <c r="EC166" s="41"/>
      <c r="ED166" s="41"/>
      <c r="EE166" s="41"/>
      <c r="EF166" s="41"/>
      <c r="EG166" s="41"/>
      <c r="EH166" s="41"/>
      <c r="EI166" s="41"/>
      <c r="EJ166" s="41"/>
      <c r="EK166" s="41"/>
      <c r="EL166" s="41"/>
      <c r="EM166" s="41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1"/>
      <c r="FF166" s="41"/>
      <c r="FG166" s="41"/>
      <c r="FH166" s="41"/>
      <c r="FI166" s="41"/>
      <c r="FJ166" s="41"/>
      <c r="FK166" s="41"/>
      <c r="FL166" s="41"/>
      <c r="FM166" s="41"/>
      <c r="FN166" s="41"/>
      <c r="FO166" s="41"/>
      <c r="FP166" s="41"/>
      <c r="FQ166" s="41"/>
      <c r="FR166" s="41"/>
      <c r="FS166" s="41"/>
      <c r="FT166" s="41"/>
      <c r="FU166" s="41"/>
      <c r="FV166" s="41"/>
      <c r="FW166" s="41"/>
      <c r="FX166" s="41"/>
      <c r="FY166" s="41"/>
      <c r="FZ166" s="41"/>
      <c r="GA166" s="41"/>
      <c r="GB166" s="41"/>
      <c r="GC166" s="41"/>
      <c r="GD166" s="41"/>
      <c r="GE166" s="41"/>
      <c r="GF166" s="41"/>
      <c r="GG166" s="41"/>
      <c r="GH166" s="41"/>
      <c r="GI166" s="41"/>
      <c r="GJ166" s="41"/>
      <c r="GK166" s="41"/>
      <c r="GL166" s="41"/>
      <c r="GM166" s="41"/>
      <c r="GN166" s="41"/>
      <c r="GO166" s="41"/>
      <c r="GP166" s="41"/>
      <c r="GQ166" s="41"/>
      <c r="GR166" s="41"/>
      <c r="GS166" s="41"/>
      <c r="GT166" s="41"/>
      <c r="GU166" s="41"/>
      <c r="GV166" s="41"/>
      <c r="GW166" s="41"/>
      <c r="GX166" s="41"/>
    </row>
    <row r="167" spans="2:206" x14ac:dyDescent="0.25">
      <c r="B167" s="130">
        <v>165</v>
      </c>
      <c r="C167" s="17">
        <v>39114</v>
      </c>
      <c r="D167" s="18">
        <v>0.44</v>
      </c>
      <c r="E167" s="19">
        <f t="shared" si="5"/>
        <v>1.0044</v>
      </c>
      <c r="F167" s="133">
        <f>ROUND(PRODUCT(E167:$E$359),6)</f>
        <v>2.2914119999999998</v>
      </c>
      <c r="G167" s="153">
        <v>2081.8200000000002</v>
      </c>
      <c r="H167" s="168"/>
      <c r="I167" s="169">
        <f t="shared" si="4"/>
        <v>0</v>
      </c>
      <c r="J167" s="141"/>
      <c r="K167" s="136"/>
      <c r="L167" s="129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1"/>
      <c r="DZ167" s="41"/>
      <c r="EA167" s="41"/>
      <c r="EB167" s="41"/>
      <c r="EC167" s="41"/>
      <c r="ED167" s="41"/>
      <c r="EE167" s="41"/>
      <c r="EF167" s="41"/>
      <c r="EG167" s="41"/>
      <c r="EH167" s="41"/>
      <c r="EI167" s="41"/>
      <c r="EJ167" s="41"/>
      <c r="EK167" s="41"/>
      <c r="EL167" s="41"/>
      <c r="EM167" s="41"/>
      <c r="EN167" s="41"/>
      <c r="EO167" s="41"/>
      <c r="EP167" s="41"/>
      <c r="EQ167" s="41"/>
      <c r="ER167" s="41"/>
      <c r="ES167" s="41"/>
      <c r="ET167" s="41"/>
      <c r="EU167" s="41"/>
      <c r="EV167" s="41"/>
      <c r="EW167" s="41"/>
      <c r="EX167" s="41"/>
      <c r="EY167" s="41"/>
      <c r="EZ167" s="41"/>
      <c r="FA167" s="41"/>
      <c r="FB167" s="41"/>
      <c r="FC167" s="41"/>
      <c r="FD167" s="41"/>
      <c r="FE167" s="41"/>
      <c r="FF167" s="41"/>
      <c r="FG167" s="41"/>
      <c r="FH167" s="41"/>
      <c r="FI167" s="41"/>
      <c r="FJ167" s="41"/>
      <c r="FK167" s="41"/>
      <c r="FL167" s="41"/>
      <c r="FM167" s="41"/>
      <c r="FN167" s="41"/>
      <c r="FO167" s="41"/>
      <c r="FP167" s="41"/>
      <c r="FQ167" s="41"/>
      <c r="FR167" s="41"/>
      <c r="FS167" s="41"/>
      <c r="FT167" s="41"/>
      <c r="FU167" s="41"/>
      <c r="FV167" s="41"/>
      <c r="FW167" s="41"/>
      <c r="FX167" s="41"/>
      <c r="FY167" s="41"/>
      <c r="FZ167" s="41"/>
      <c r="GA167" s="41"/>
      <c r="GB167" s="41"/>
      <c r="GC167" s="41"/>
      <c r="GD167" s="41"/>
      <c r="GE167" s="41"/>
      <c r="GF167" s="41"/>
      <c r="GG167" s="41"/>
      <c r="GH167" s="41"/>
      <c r="GI167" s="41"/>
      <c r="GJ167" s="41"/>
      <c r="GK167" s="41"/>
      <c r="GL167" s="41"/>
      <c r="GM167" s="41"/>
      <c r="GN167" s="41"/>
      <c r="GO167" s="41"/>
      <c r="GP167" s="41"/>
      <c r="GQ167" s="41"/>
      <c r="GR167" s="41"/>
      <c r="GS167" s="41"/>
      <c r="GT167" s="41"/>
      <c r="GU167" s="41"/>
      <c r="GV167" s="41"/>
      <c r="GW167" s="41"/>
      <c r="GX167" s="41"/>
    </row>
    <row r="168" spans="2:206" x14ac:dyDescent="0.25">
      <c r="B168" s="130">
        <v>166</v>
      </c>
      <c r="C168" s="17">
        <v>39142</v>
      </c>
      <c r="D168" s="18">
        <v>0.37</v>
      </c>
      <c r="E168" s="19">
        <f t="shared" si="5"/>
        <v>1.0037</v>
      </c>
      <c r="F168" s="133">
        <f>ROUND(PRODUCT(E168:$E$359),6)</f>
        <v>2.281374</v>
      </c>
      <c r="G168" s="153">
        <v>2081.8200000000002</v>
      </c>
      <c r="H168" s="168"/>
      <c r="I168" s="169">
        <f t="shared" si="4"/>
        <v>0</v>
      </c>
      <c r="J168" s="141"/>
      <c r="K168" s="136"/>
      <c r="L168" s="129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41"/>
      <c r="EK168" s="41"/>
      <c r="EL168" s="41"/>
      <c r="EM168" s="41"/>
      <c r="EN168" s="41"/>
      <c r="EO168" s="41"/>
      <c r="EP168" s="41"/>
      <c r="EQ168" s="41"/>
      <c r="ER168" s="41"/>
      <c r="ES168" s="41"/>
      <c r="ET168" s="41"/>
      <c r="EU168" s="41"/>
      <c r="EV168" s="41"/>
      <c r="EW168" s="41"/>
      <c r="EX168" s="41"/>
      <c r="EY168" s="41"/>
      <c r="EZ168" s="41"/>
      <c r="FA168" s="41"/>
      <c r="FB168" s="41"/>
      <c r="FC168" s="41"/>
      <c r="FD168" s="41"/>
      <c r="FE168" s="41"/>
      <c r="FF168" s="41"/>
      <c r="FG168" s="41"/>
      <c r="FH168" s="41"/>
      <c r="FI168" s="41"/>
      <c r="FJ168" s="41"/>
      <c r="FK168" s="41"/>
      <c r="FL168" s="41"/>
      <c r="FM168" s="41"/>
      <c r="FN168" s="41"/>
      <c r="FO168" s="41"/>
      <c r="FP168" s="41"/>
      <c r="FQ168" s="41"/>
      <c r="FR168" s="41"/>
      <c r="FS168" s="41"/>
      <c r="FT168" s="41"/>
      <c r="FU168" s="41"/>
      <c r="FV168" s="41"/>
      <c r="FW168" s="41"/>
      <c r="FX168" s="41"/>
      <c r="FY168" s="41"/>
      <c r="FZ168" s="41"/>
      <c r="GA168" s="41"/>
      <c r="GB168" s="41"/>
      <c r="GC168" s="41"/>
      <c r="GD168" s="41"/>
      <c r="GE168" s="41"/>
      <c r="GF168" s="41"/>
      <c r="GG168" s="41"/>
      <c r="GH168" s="41"/>
      <c r="GI168" s="41"/>
      <c r="GJ168" s="41"/>
      <c r="GK168" s="41"/>
      <c r="GL168" s="41"/>
      <c r="GM168" s="41"/>
      <c r="GN168" s="41"/>
      <c r="GO168" s="41"/>
      <c r="GP168" s="41"/>
      <c r="GQ168" s="41"/>
      <c r="GR168" s="41"/>
      <c r="GS168" s="41"/>
      <c r="GT168" s="41"/>
      <c r="GU168" s="41"/>
      <c r="GV168" s="41"/>
      <c r="GW168" s="41"/>
      <c r="GX168" s="41"/>
    </row>
    <row r="169" spans="2:206" x14ac:dyDescent="0.25">
      <c r="B169" s="130">
        <v>167</v>
      </c>
      <c r="C169" s="17">
        <v>39173</v>
      </c>
      <c r="D169" s="18">
        <v>0.25</v>
      </c>
      <c r="E169" s="19">
        <f t="shared" si="5"/>
        <v>1.0024999999999999</v>
      </c>
      <c r="F169" s="133">
        <f>ROUND(PRODUCT(E169:$E$359),6)</f>
        <v>2.272964</v>
      </c>
      <c r="G169" s="153">
        <v>2894.28</v>
      </c>
      <c r="H169" s="168"/>
      <c r="I169" s="169">
        <f t="shared" si="4"/>
        <v>0</v>
      </c>
      <c r="J169" s="141"/>
      <c r="K169" s="136"/>
      <c r="L169" s="129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  <c r="EI169" s="41"/>
      <c r="EJ169" s="41"/>
      <c r="EK169" s="41"/>
      <c r="EL169" s="41"/>
      <c r="EM169" s="41"/>
      <c r="EN169" s="41"/>
      <c r="EO169" s="41"/>
      <c r="EP169" s="41"/>
      <c r="EQ169" s="41"/>
      <c r="ER169" s="41"/>
      <c r="ES169" s="41"/>
      <c r="ET169" s="41"/>
      <c r="EU169" s="41"/>
      <c r="EV169" s="41"/>
      <c r="EW169" s="41"/>
      <c r="EX169" s="41"/>
      <c r="EY169" s="41"/>
      <c r="EZ169" s="41"/>
      <c r="FA169" s="41"/>
      <c r="FB169" s="41"/>
      <c r="FC169" s="41"/>
      <c r="FD169" s="41"/>
      <c r="FE169" s="41"/>
      <c r="FF169" s="41"/>
      <c r="FG169" s="41"/>
      <c r="FH169" s="41"/>
      <c r="FI169" s="41"/>
      <c r="FJ169" s="41"/>
      <c r="FK169" s="41"/>
      <c r="FL169" s="41"/>
      <c r="FM169" s="41"/>
      <c r="FN169" s="41"/>
      <c r="FO169" s="41"/>
      <c r="FP169" s="41"/>
      <c r="FQ169" s="41"/>
      <c r="FR169" s="41"/>
      <c r="FS169" s="41"/>
      <c r="FT169" s="41"/>
      <c r="FU169" s="41"/>
      <c r="FV169" s="41"/>
      <c r="FW169" s="41"/>
      <c r="FX169" s="41"/>
      <c r="FY169" s="41"/>
      <c r="FZ169" s="41"/>
      <c r="GA169" s="41"/>
      <c r="GB169" s="41"/>
      <c r="GC169" s="41"/>
      <c r="GD169" s="41"/>
      <c r="GE169" s="41"/>
      <c r="GF169" s="41"/>
      <c r="GG169" s="41"/>
      <c r="GH169" s="41"/>
      <c r="GI169" s="41"/>
      <c r="GJ169" s="41"/>
      <c r="GK169" s="41"/>
      <c r="GL169" s="41"/>
      <c r="GM169" s="41"/>
      <c r="GN169" s="41"/>
      <c r="GO169" s="41"/>
      <c r="GP169" s="41"/>
      <c r="GQ169" s="41"/>
      <c r="GR169" s="41"/>
      <c r="GS169" s="41"/>
      <c r="GT169" s="41"/>
      <c r="GU169" s="41"/>
      <c r="GV169" s="41"/>
      <c r="GW169" s="41"/>
      <c r="GX169" s="41"/>
    </row>
    <row r="170" spans="2:206" x14ac:dyDescent="0.25">
      <c r="B170" s="130">
        <v>168</v>
      </c>
      <c r="C170" s="17">
        <v>39203</v>
      </c>
      <c r="D170" s="18">
        <v>0.28000000000000003</v>
      </c>
      <c r="E170" s="19">
        <f t="shared" si="5"/>
        <v>1.0027999999999999</v>
      </c>
      <c r="F170" s="133">
        <f>ROUND(PRODUCT(E170:$E$359),6)</f>
        <v>2.267296</v>
      </c>
      <c r="G170" s="153">
        <v>2894.28</v>
      </c>
      <c r="H170" s="168"/>
      <c r="I170" s="169">
        <f t="shared" si="4"/>
        <v>0</v>
      </c>
      <c r="J170" s="141"/>
      <c r="K170" s="136"/>
      <c r="L170" s="129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1"/>
      <c r="EF170" s="41"/>
      <c r="EG170" s="41"/>
      <c r="EH170" s="41"/>
      <c r="EI170" s="41"/>
      <c r="EJ170" s="41"/>
      <c r="EK170" s="41"/>
      <c r="EL170" s="41"/>
      <c r="EM170" s="41"/>
      <c r="EN170" s="41"/>
      <c r="EO170" s="41"/>
      <c r="EP170" s="41"/>
      <c r="EQ170" s="41"/>
      <c r="ER170" s="41"/>
      <c r="ES170" s="41"/>
      <c r="ET170" s="41"/>
      <c r="EU170" s="41"/>
      <c r="EV170" s="41"/>
      <c r="EW170" s="41"/>
      <c r="EX170" s="41"/>
      <c r="EY170" s="41"/>
      <c r="EZ170" s="41"/>
      <c r="FA170" s="41"/>
      <c r="FB170" s="41"/>
      <c r="FC170" s="41"/>
      <c r="FD170" s="41"/>
      <c r="FE170" s="41"/>
      <c r="FF170" s="41"/>
      <c r="FG170" s="41"/>
      <c r="FH170" s="41"/>
      <c r="FI170" s="41"/>
      <c r="FJ170" s="41"/>
      <c r="FK170" s="41"/>
      <c r="FL170" s="41"/>
      <c r="FM170" s="41"/>
      <c r="FN170" s="41"/>
      <c r="FO170" s="41"/>
      <c r="FP170" s="41"/>
      <c r="FQ170" s="41"/>
      <c r="FR170" s="41"/>
      <c r="FS170" s="41"/>
      <c r="FT170" s="41"/>
      <c r="FU170" s="41"/>
      <c r="FV170" s="41"/>
      <c r="FW170" s="41"/>
      <c r="FX170" s="41"/>
      <c r="FY170" s="41"/>
      <c r="FZ170" s="41"/>
      <c r="GA170" s="41"/>
      <c r="GB170" s="41"/>
      <c r="GC170" s="41"/>
      <c r="GD170" s="41"/>
      <c r="GE170" s="41"/>
      <c r="GF170" s="41"/>
      <c r="GG170" s="41"/>
      <c r="GH170" s="41"/>
      <c r="GI170" s="41"/>
      <c r="GJ170" s="41"/>
      <c r="GK170" s="41"/>
      <c r="GL170" s="41"/>
      <c r="GM170" s="41"/>
      <c r="GN170" s="41"/>
      <c r="GO170" s="41"/>
      <c r="GP170" s="41"/>
      <c r="GQ170" s="41"/>
      <c r="GR170" s="41"/>
      <c r="GS170" s="41"/>
      <c r="GT170" s="41"/>
      <c r="GU170" s="41"/>
      <c r="GV170" s="41"/>
      <c r="GW170" s="41"/>
      <c r="GX170" s="41"/>
    </row>
    <row r="171" spans="2:206" x14ac:dyDescent="0.25">
      <c r="B171" s="130">
        <v>169</v>
      </c>
      <c r="C171" s="17">
        <v>39234</v>
      </c>
      <c r="D171" s="18">
        <v>0.28000000000000003</v>
      </c>
      <c r="E171" s="19">
        <f t="shared" si="5"/>
        <v>1.0027999999999999</v>
      </c>
      <c r="F171" s="133">
        <f>ROUND(PRODUCT(E171:$E$359),6)</f>
        <v>2.2609659999999998</v>
      </c>
      <c r="G171" s="153">
        <v>2894.28</v>
      </c>
      <c r="H171" s="168"/>
      <c r="I171" s="169">
        <f t="shared" si="4"/>
        <v>0</v>
      </c>
      <c r="J171" s="141"/>
      <c r="K171" s="136"/>
      <c r="L171" s="129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1"/>
      <c r="DZ171" s="41"/>
      <c r="EA171" s="41"/>
      <c r="EB171" s="41"/>
      <c r="EC171" s="41"/>
      <c r="ED171" s="41"/>
      <c r="EE171" s="41"/>
      <c r="EF171" s="41"/>
      <c r="EG171" s="41"/>
      <c r="EH171" s="41"/>
      <c r="EI171" s="41"/>
      <c r="EJ171" s="41"/>
      <c r="EK171" s="41"/>
      <c r="EL171" s="41"/>
      <c r="EM171" s="41"/>
      <c r="EN171" s="41"/>
      <c r="EO171" s="41"/>
      <c r="EP171" s="41"/>
      <c r="EQ171" s="41"/>
      <c r="ER171" s="41"/>
      <c r="ES171" s="41"/>
      <c r="ET171" s="41"/>
      <c r="EU171" s="41"/>
      <c r="EV171" s="41"/>
      <c r="EW171" s="41"/>
      <c r="EX171" s="41"/>
      <c r="EY171" s="41"/>
      <c r="EZ171" s="41"/>
      <c r="FA171" s="41"/>
      <c r="FB171" s="41"/>
      <c r="FC171" s="41"/>
      <c r="FD171" s="41"/>
      <c r="FE171" s="41"/>
      <c r="FF171" s="41"/>
      <c r="FG171" s="41"/>
      <c r="FH171" s="41"/>
      <c r="FI171" s="41"/>
      <c r="FJ171" s="41"/>
      <c r="FK171" s="41"/>
      <c r="FL171" s="41"/>
      <c r="FM171" s="41"/>
      <c r="FN171" s="41"/>
      <c r="FO171" s="41"/>
      <c r="FP171" s="41"/>
      <c r="FQ171" s="41"/>
      <c r="FR171" s="41"/>
      <c r="FS171" s="41"/>
      <c r="FT171" s="41"/>
      <c r="FU171" s="41"/>
      <c r="FV171" s="41"/>
      <c r="FW171" s="41"/>
      <c r="FX171" s="41"/>
      <c r="FY171" s="41"/>
      <c r="FZ171" s="41"/>
      <c r="GA171" s="41"/>
      <c r="GB171" s="41"/>
      <c r="GC171" s="41"/>
      <c r="GD171" s="41"/>
      <c r="GE171" s="41"/>
      <c r="GF171" s="41"/>
      <c r="GG171" s="41"/>
      <c r="GH171" s="41"/>
      <c r="GI171" s="41"/>
      <c r="GJ171" s="41"/>
      <c r="GK171" s="41"/>
      <c r="GL171" s="41"/>
      <c r="GM171" s="41"/>
      <c r="GN171" s="41"/>
      <c r="GO171" s="41"/>
      <c r="GP171" s="41"/>
      <c r="GQ171" s="41"/>
      <c r="GR171" s="41"/>
      <c r="GS171" s="41"/>
      <c r="GT171" s="41"/>
      <c r="GU171" s="41"/>
      <c r="GV171" s="41"/>
      <c r="GW171" s="41"/>
      <c r="GX171" s="41"/>
    </row>
    <row r="172" spans="2:206" x14ac:dyDescent="0.25">
      <c r="B172" s="130">
        <v>170</v>
      </c>
      <c r="C172" s="17">
        <v>39264</v>
      </c>
      <c r="D172" s="18">
        <v>0.24</v>
      </c>
      <c r="E172" s="19">
        <f t="shared" si="5"/>
        <v>1.0024</v>
      </c>
      <c r="F172" s="133">
        <f>ROUND(PRODUCT(E172:$E$359),6)</f>
        <v>2.2546520000000001</v>
      </c>
      <c r="G172" s="153">
        <v>2894.28</v>
      </c>
      <c r="H172" s="168"/>
      <c r="I172" s="169">
        <f t="shared" si="4"/>
        <v>0</v>
      </c>
      <c r="J172" s="141"/>
      <c r="K172" s="136"/>
      <c r="L172" s="129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  <c r="EL172" s="41"/>
      <c r="EM172" s="41"/>
      <c r="EN172" s="41"/>
      <c r="EO172" s="41"/>
      <c r="EP172" s="41"/>
      <c r="EQ172" s="41"/>
      <c r="ER172" s="41"/>
      <c r="ES172" s="41"/>
      <c r="ET172" s="41"/>
      <c r="EU172" s="41"/>
      <c r="EV172" s="41"/>
      <c r="EW172" s="41"/>
      <c r="EX172" s="41"/>
      <c r="EY172" s="41"/>
      <c r="EZ172" s="41"/>
      <c r="FA172" s="41"/>
      <c r="FB172" s="41"/>
      <c r="FC172" s="41"/>
      <c r="FD172" s="41"/>
      <c r="FE172" s="41"/>
      <c r="FF172" s="41"/>
      <c r="FG172" s="41"/>
      <c r="FH172" s="41"/>
      <c r="FI172" s="41"/>
      <c r="FJ172" s="41"/>
      <c r="FK172" s="41"/>
      <c r="FL172" s="41"/>
      <c r="FM172" s="41"/>
      <c r="FN172" s="41"/>
      <c r="FO172" s="41"/>
      <c r="FP172" s="41"/>
      <c r="FQ172" s="41"/>
      <c r="FR172" s="41"/>
      <c r="FS172" s="41"/>
      <c r="FT172" s="41"/>
      <c r="FU172" s="41"/>
      <c r="FV172" s="41"/>
      <c r="FW172" s="41"/>
      <c r="FX172" s="41"/>
      <c r="FY172" s="41"/>
      <c r="FZ172" s="41"/>
      <c r="GA172" s="41"/>
      <c r="GB172" s="41"/>
      <c r="GC172" s="41"/>
      <c r="GD172" s="41"/>
      <c r="GE172" s="41"/>
      <c r="GF172" s="41"/>
      <c r="GG172" s="41"/>
      <c r="GH172" s="41"/>
      <c r="GI172" s="41"/>
      <c r="GJ172" s="41"/>
      <c r="GK172" s="41"/>
      <c r="GL172" s="41"/>
      <c r="GM172" s="41"/>
      <c r="GN172" s="41"/>
      <c r="GO172" s="41"/>
      <c r="GP172" s="41"/>
      <c r="GQ172" s="41"/>
      <c r="GR172" s="41"/>
      <c r="GS172" s="41"/>
      <c r="GT172" s="41"/>
      <c r="GU172" s="41"/>
      <c r="GV172" s="41"/>
      <c r="GW172" s="41"/>
      <c r="GX172" s="41"/>
    </row>
    <row r="173" spans="2:206" x14ac:dyDescent="0.25">
      <c r="B173" s="130">
        <v>171</v>
      </c>
      <c r="C173" s="17">
        <v>39295</v>
      </c>
      <c r="D173" s="18">
        <v>0.47</v>
      </c>
      <c r="E173" s="19">
        <f t="shared" si="5"/>
        <v>1.0046999999999999</v>
      </c>
      <c r="F173" s="133">
        <f>ROUND(PRODUCT(E173:$E$359),6)</f>
        <v>2.2492540000000001</v>
      </c>
      <c r="G173" s="153">
        <v>2894.28</v>
      </c>
      <c r="H173" s="168"/>
      <c r="I173" s="169">
        <f t="shared" si="4"/>
        <v>0</v>
      </c>
      <c r="J173" s="141"/>
      <c r="K173" s="136"/>
      <c r="L173" s="129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41"/>
      <c r="EF173" s="41"/>
      <c r="EG173" s="41"/>
      <c r="EH173" s="41"/>
      <c r="EI173" s="41"/>
      <c r="EJ173" s="41"/>
      <c r="EK173" s="41"/>
      <c r="EL173" s="41"/>
      <c r="EM173" s="41"/>
      <c r="EN173" s="41"/>
      <c r="EO173" s="41"/>
      <c r="EP173" s="41"/>
      <c r="EQ173" s="41"/>
      <c r="ER173" s="41"/>
      <c r="ES173" s="41"/>
      <c r="ET173" s="41"/>
      <c r="EU173" s="41"/>
      <c r="EV173" s="41"/>
      <c r="EW173" s="41"/>
      <c r="EX173" s="41"/>
      <c r="EY173" s="41"/>
      <c r="EZ173" s="41"/>
      <c r="FA173" s="41"/>
      <c r="FB173" s="41"/>
      <c r="FC173" s="41"/>
      <c r="FD173" s="41"/>
      <c r="FE173" s="41"/>
      <c r="FF173" s="41"/>
      <c r="FG173" s="41"/>
      <c r="FH173" s="41"/>
      <c r="FI173" s="41"/>
      <c r="FJ173" s="41"/>
      <c r="FK173" s="41"/>
      <c r="FL173" s="41"/>
      <c r="FM173" s="41"/>
      <c r="FN173" s="41"/>
      <c r="FO173" s="41"/>
      <c r="FP173" s="41"/>
      <c r="FQ173" s="41"/>
      <c r="FR173" s="41"/>
      <c r="FS173" s="41"/>
      <c r="FT173" s="41"/>
      <c r="FU173" s="41"/>
      <c r="FV173" s="41"/>
      <c r="FW173" s="41"/>
      <c r="FX173" s="41"/>
      <c r="FY173" s="41"/>
      <c r="FZ173" s="41"/>
      <c r="GA173" s="41"/>
      <c r="GB173" s="41"/>
      <c r="GC173" s="41"/>
      <c r="GD173" s="41"/>
      <c r="GE173" s="41"/>
      <c r="GF173" s="41"/>
      <c r="GG173" s="41"/>
      <c r="GH173" s="41"/>
      <c r="GI173" s="41"/>
      <c r="GJ173" s="41"/>
      <c r="GK173" s="41"/>
      <c r="GL173" s="41"/>
      <c r="GM173" s="41"/>
      <c r="GN173" s="41"/>
      <c r="GO173" s="41"/>
      <c r="GP173" s="41"/>
      <c r="GQ173" s="41"/>
      <c r="GR173" s="41"/>
      <c r="GS173" s="41"/>
      <c r="GT173" s="41"/>
      <c r="GU173" s="41"/>
      <c r="GV173" s="41"/>
      <c r="GW173" s="41"/>
      <c r="GX173" s="41"/>
    </row>
    <row r="174" spans="2:206" x14ac:dyDescent="0.25">
      <c r="B174" s="130">
        <v>172</v>
      </c>
      <c r="C174" s="17">
        <v>39326</v>
      </c>
      <c r="D174" s="18">
        <v>0.18</v>
      </c>
      <c r="E174" s="19">
        <f t="shared" si="5"/>
        <v>1.0018</v>
      </c>
      <c r="F174" s="133">
        <f>ROUND(PRODUCT(E174:$E$359),6)</f>
        <v>2.2387320000000002</v>
      </c>
      <c r="G174" s="153">
        <v>2894.28</v>
      </c>
      <c r="H174" s="168"/>
      <c r="I174" s="169">
        <f t="shared" si="4"/>
        <v>0</v>
      </c>
      <c r="J174" s="141"/>
      <c r="K174" s="136"/>
      <c r="L174" s="129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/>
      <c r="EB174" s="41"/>
      <c r="EC174" s="41"/>
      <c r="ED174" s="41"/>
      <c r="EE174" s="41"/>
      <c r="EF174" s="41"/>
      <c r="EG174" s="41"/>
      <c r="EH174" s="41"/>
      <c r="EI174" s="41"/>
      <c r="EJ174" s="41"/>
      <c r="EK174" s="41"/>
      <c r="EL174" s="41"/>
      <c r="EM174" s="41"/>
      <c r="EN174" s="41"/>
      <c r="EO174" s="41"/>
      <c r="EP174" s="41"/>
      <c r="EQ174" s="41"/>
      <c r="ER174" s="41"/>
      <c r="ES174" s="41"/>
      <c r="ET174" s="41"/>
      <c r="EU174" s="41"/>
      <c r="EV174" s="41"/>
      <c r="EW174" s="41"/>
      <c r="EX174" s="41"/>
      <c r="EY174" s="41"/>
      <c r="EZ174" s="41"/>
      <c r="FA174" s="41"/>
      <c r="FB174" s="41"/>
      <c r="FC174" s="41"/>
      <c r="FD174" s="41"/>
      <c r="FE174" s="41"/>
      <c r="FF174" s="41"/>
      <c r="FG174" s="41"/>
      <c r="FH174" s="41"/>
      <c r="FI174" s="41"/>
      <c r="FJ174" s="41"/>
      <c r="FK174" s="41"/>
      <c r="FL174" s="41"/>
      <c r="FM174" s="41"/>
      <c r="FN174" s="41"/>
      <c r="FO174" s="41"/>
      <c r="FP174" s="41"/>
      <c r="FQ174" s="41"/>
      <c r="FR174" s="41"/>
      <c r="FS174" s="41"/>
      <c r="FT174" s="41"/>
      <c r="FU174" s="41"/>
      <c r="FV174" s="41"/>
      <c r="FW174" s="41"/>
      <c r="FX174" s="41"/>
      <c r="FY174" s="41"/>
      <c r="FZ174" s="41"/>
      <c r="GA174" s="41"/>
      <c r="GB174" s="41"/>
      <c r="GC174" s="41"/>
      <c r="GD174" s="41"/>
      <c r="GE174" s="41"/>
      <c r="GF174" s="41"/>
      <c r="GG174" s="41"/>
      <c r="GH174" s="41"/>
      <c r="GI174" s="41"/>
      <c r="GJ174" s="41"/>
      <c r="GK174" s="41"/>
      <c r="GL174" s="41"/>
      <c r="GM174" s="41"/>
      <c r="GN174" s="41"/>
      <c r="GO174" s="41"/>
      <c r="GP174" s="41"/>
      <c r="GQ174" s="41"/>
      <c r="GR174" s="41"/>
      <c r="GS174" s="41"/>
      <c r="GT174" s="41"/>
      <c r="GU174" s="41"/>
      <c r="GV174" s="41"/>
      <c r="GW174" s="41"/>
      <c r="GX174" s="41"/>
    </row>
    <row r="175" spans="2:206" x14ac:dyDescent="0.25">
      <c r="B175" s="130">
        <v>173</v>
      </c>
      <c r="C175" s="17">
        <v>39356</v>
      </c>
      <c r="D175" s="18">
        <v>0.3</v>
      </c>
      <c r="E175" s="19">
        <f t="shared" si="5"/>
        <v>1.0029999999999999</v>
      </c>
      <c r="F175" s="133">
        <f>ROUND(PRODUCT(E175:$E$359),6)</f>
        <v>2.2347100000000002</v>
      </c>
      <c r="G175" s="153">
        <v>2894.28</v>
      </c>
      <c r="H175" s="168"/>
      <c r="I175" s="169">
        <f t="shared" si="4"/>
        <v>0</v>
      </c>
      <c r="J175" s="141"/>
      <c r="K175" s="136"/>
      <c r="L175" s="129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/>
      <c r="DY175" s="41"/>
      <c r="DZ175" s="41"/>
      <c r="EA175" s="41"/>
      <c r="EB175" s="41"/>
      <c r="EC175" s="41"/>
      <c r="ED175" s="41"/>
      <c r="EE175" s="41"/>
      <c r="EF175" s="41"/>
      <c r="EG175" s="41"/>
      <c r="EH175" s="41"/>
      <c r="EI175" s="41"/>
      <c r="EJ175" s="41"/>
      <c r="EK175" s="41"/>
      <c r="EL175" s="41"/>
      <c r="EM175" s="41"/>
      <c r="EN175" s="41"/>
      <c r="EO175" s="41"/>
      <c r="EP175" s="41"/>
      <c r="EQ175" s="41"/>
      <c r="ER175" s="41"/>
      <c r="ES175" s="41"/>
      <c r="ET175" s="41"/>
      <c r="EU175" s="41"/>
      <c r="EV175" s="41"/>
      <c r="EW175" s="41"/>
      <c r="EX175" s="41"/>
      <c r="EY175" s="41"/>
      <c r="EZ175" s="41"/>
      <c r="FA175" s="41"/>
      <c r="FB175" s="41"/>
      <c r="FC175" s="41"/>
      <c r="FD175" s="41"/>
      <c r="FE175" s="41"/>
      <c r="FF175" s="41"/>
      <c r="FG175" s="41"/>
      <c r="FH175" s="41"/>
      <c r="FI175" s="41"/>
      <c r="FJ175" s="41"/>
      <c r="FK175" s="41"/>
      <c r="FL175" s="41"/>
      <c r="FM175" s="41"/>
      <c r="FN175" s="41"/>
      <c r="FO175" s="41"/>
      <c r="FP175" s="41"/>
      <c r="FQ175" s="41"/>
      <c r="FR175" s="41"/>
      <c r="FS175" s="41"/>
      <c r="FT175" s="41"/>
      <c r="FU175" s="41"/>
      <c r="FV175" s="41"/>
      <c r="FW175" s="41"/>
      <c r="FX175" s="41"/>
      <c r="FY175" s="41"/>
      <c r="FZ175" s="41"/>
      <c r="GA175" s="41"/>
      <c r="GB175" s="41"/>
      <c r="GC175" s="41"/>
      <c r="GD175" s="41"/>
      <c r="GE175" s="41"/>
      <c r="GF175" s="41"/>
      <c r="GG175" s="41"/>
      <c r="GH175" s="41"/>
      <c r="GI175" s="41"/>
      <c r="GJ175" s="41"/>
      <c r="GK175" s="41"/>
      <c r="GL175" s="41"/>
      <c r="GM175" s="41"/>
      <c r="GN175" s="41"/>
      <c r="GO175" s="41"/>
      <c r="GP175" s="41"/>
      <c r="GQ175" s="41"/>
      <c r="GR175" s="41"/>
      <c r="GS175" s="41"/>
      <c r="GT175" s="41"/>
      <c r="GU175" s="41"/>
      <c r="GV175" s="41"/>
      <c r="GW175" s="41"/>
      <c r="GX175" s="41"/>
    </row>
    <row r="176" spans="2:206" x14ac:dyDescent="0.25">
      <c r="B176" s="130">
        <v>174</v>
      </c>
      <c r="C176" s="17">
        <v>39387</v>
      </c>
      <c r="D176" s="18">
        <v>0.38</v>
      </c>
      <c r="E176" s="19">
        <f t="shared" si="5"/>
        <v>1.0038</v>
      </c>
      <c r="F176" s="133">
        <f>ROUND(PRODUCT(E176:$E$359),6)</f>
        <v>2.2280259999999998</v>
      </c>
      <c r="G176" s="153">
        <v>2894.28</v>
      </c>
      <c r="H176" s="168"/>
      <c r="I176" s="169">
        <f t="shared" si="4"/>
        <v>0</v>
      </c>
      <c r="J176" s="141"/>
      <c r="K176" s="136"/>
      <c r="L176" s="129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  <c r="BZ176" s="41"/>
      <c r="CA176" s="41"/>
      <c r="CB176" s="41"/>
      <c r="CC176" s="41"/>
      <c r="CD176" s="41"/>
      <c r="CE176" s="41"/>
      <c r="CF176" s="41"/>
      <c r="CG176" s="41"/>
      <c r="CH176" s="41"/>
      <c r="CI176" s="41"/>
      <c r="CJ176" s="41"/>
      <c r="CK176" s="41"/>
      <c r="CL176" s="41"/>
      <c r="CM176" s="41"/>
      <c r="CN176" s="41"/>
      <c r="CO176" s="41"/>
      <c r="CP176" s="41"/>
      <c r="CQ176" s="41"/>
      <c r="CR176" s="41"/>
      <c r="CS176" s="41"/>
      <c r="CT176" s="41"/>
      <c r="CU176" s="41"/>
      <c r="CV176" s="41"/>
      <c r="CW176" s="41"/>
      <c r="CX176" s="41"/>
      <c r="CY176" s="41"/>
      <c r="CZ176" s="41"/>
      <c r="DA176" s="41"/>
      <c r="DB176" s="41"/>
      <c r="DC176" s="41"/>
      <c r="DD176" s="41"/>
      <c r="DE176" s="41"/>
      <c r="DF176" s="41"/>
      <c r="DG176" s="41"/>
      <c r="DH176" s="41"/>
      <c r="DI176" s="41"/>
      <c r="DJ176" s="41"/>
      <c r="DK176" s="41"/>
      <c r="DL176" s="41"/>
      <c r="DM176" s="41"/>
      <c r="DN176" s="41"/>
      <c r="DO176" s="41"/>
      <c r="DP176" s="41"/>
      <c r="DQ176" s="41"/>
      <c r="DR176" s="41"/>
      <c r="DS176" s="41"/>
      <c r="DT176" s="41"/>
      <c r="DU176" s="41"/>
      <c r="DV176" s="41"/>
      <c r="DW176" s="41"/>
      <c r="DX176" s="41"/>
      <c r="DY176" s="41"/>
      <c r="DZ176" s="41"/>
      <c r="EA176" s="41"/>
      <c r="EB176" s="41"/>
      <c r="EC176" s="41"/>
      <c r="ED176" s="41"/>
      <c r="EE176" s="41"/>
      <c r="EF176" s="41"/>
      <c r="EG176" s="41"/>
      <c r="EH176" s="41"/>
      <c r="EI176" s="41"/>
      <c r="EJ176" s="41"/>
      <c r="EK176" s="41"/>
      <c r="EL176" s="41"/>
      <c r="EM176" s="41"/>
      <c r="EN176" s="41"/>
      <c r="EO176" s="41"/>
      <c r="EP176" s="41"/>
      <c r="EQ176" s="41"/>
      <c r="ER176" s="41"/>
      <c r="ES176" s="41"/>
      <c r="ET176" s="41"/>
      <c r="EU176" s="41"/>
      <c r="EV176" s="41"/>
      <c r="EW176" s="41"/>
      <c r="EX176" s="41"/>
      <c r="EY176" s="41"/>
      <c r="EZ176" s="41"/>
      <c r="FA176" s="41"/>
      <c r="FB176" s="41"/>
      <c r="FC176" s="41"/>
      <c r="FD176" s="41"/>
      <c r="FE176" s="41"/>
      <c r="FF176" s="41"/>
      <c r="FG176" s="41"/>
      <c r="FH176" s="41"/>
      <c r="FI176" s="41"/>
      <c r="FJ176" s="41"/>
      <c r="FK176" s="41"/>
      <c r="FL176" s="41"/>
      <c r="FM176" s="41"/>
      <c r="FN176" s="41"/>
      <c r="FO176" s="41"/>
      <c r="FP176" s="41"/>
      <c r="FQ176" s="41"/>
      <c r="FR176" s="41"/>
      <c r="FS176" s="41"/>
      <c r="FT176" s="41"/>
      <c r="FU176" s="41"/>
      <c r="FV176" s="41"/>
      <c r="FW176" s="41"/>
      <c r="FX176" s="41"/>
      <c r="FY176" s="41"/>
      <c r="FZ176" s="41"/>
      <c r="GA176" s="41"/>
      <c r="GB176" s="41"/>
      <c r="GC176" s="41"/>
      <c r="GD176" s="41"/>
      <c r="GE176" s="41"/>
      <c r="GF176" s="41"/>
      <c r="GG176" s="41"/>
      <c r="GH176" s="41"/>
      <c r="GI176" s="41"/>
      <c r="GJ176" s="41"/>
      <c r="GK176" s="41"/>
      <c r="GL176" s="41"/>
      <c r="GM176" s="41"/>
      <c r="GN176" s="41"/>
      <c r="GO176" s="41"/>
      <c r="GP176" s="41"/>
      <c r="GQ176" s="41"/>
      <c r="GR176" s="41"/>
      <c r="GS176" s="41"/>
      <c r="GT176" s="41"/>
      <c r="GU176" s="41"/>
      <c r="GV176" s="41"/>
      <c r="GW176" s="41"/>
      <c r="GX176" s="41"/>
    </row>
    <row r="177" spans="2:206" x14ac:dyDescent="0.25">
      <c r="B177" s="130">
        <v>175</v>
      </c>
      <c r="C177" s="17">
        <v>39417</v>
      </c>
      <c r="D177" s="18">
        <v>0.74</v>
      </c>
      <c r="E177" s="19">
        <f t="shared" si="5"/>
        <v>1.0074000000000001</v>
      </c>
      <c r="F177" s="133">
        <f>ROUND(PRODUCT(E177:$E$359),6)</f>
        <v>2.2195909999999999</v>
      </c>
      <c r="G177" s="153">
        <v>2894.28</v>
      </c>
      <c r="H177" s="168"/>
      <c r="I177" s="169">
        <f t="shared" si="4"/>
        <v>0</v>
      </c>
      <c r="J177" s="141"/>
      <c r="K177" s="136"/>
      <c r="L177" s="129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  <c r="EL177" s="41"/>
      <c r="EM177" s="41"/>
      <c r="EN177" s="41"/>
      <c r="EO177" s="41"/>
      <c r="EP177" s="41"/>
      <c r="EQ177" s="41"/>
      <c r="ER177" s="41"/>
      <c r="ES177" s="41"/>
      <c r="ET177" s="41"/>
      <c r="EU177" s="41"/>
      <c r="EV177" s="41"/>
      <c r="EW177" s="41"/>
      <c r="EX177" s="41"/>
      <c r="EY177" s="41"/>
      <c r="EZ177" s="41"/>
      <c r="FA177" s="41"/>
      <c r="FB177" s="41"/>
      <c r="FC177" s="41"/>
      <c r="FD177" s="41"/>
      <c r="FE177" s="41"/>
      <c r="FF177" s="41"/>
      <c r="FG177" s="41"/>
      <c r="FH177" s="41"/>
      <c r="FI177" s="41"/>
      <c r="FJ177" s="41"/>
      <c r="FK177" s="41"/>
      <c r="FL177" s="41"/>
      <c r="FM177" s="41"/>
      <c r="FN177" s="41"/>
      <c r="FO177" s="41"/>
      <c r="FP177" s="41"/>
      <c r="FQ177" s="41"/>
      <c r="FR177" s="41"/>
      <c r="FS177" s="41"/>
      <c r="FT177" s="41"/>
      <c r="FU177" s="41"/>
      <c r="FV177" s="41"/>
      <c r="FW177" s="41"/>
      <c r="FX177" s="41"/>
      <c r="FY177" s="41"/>
      <c r="FZ177" s="41"/>
      <c r="GA177" s="41"/>
      <c r="GB177" s="41"/>
      <c r="GC177" s="41"/>
      <c r="GD177" s="41"/>
      <c r="GE177" s="41"/>
      <c r="GF177" s="41"/>
      <c r="GG177" s="41"/>
      <c r="GH177" s="41"/>
      <c r="GI177" s="41"/>
      <c r="GJ177" s="41"/>
      <c r="GK177" s="41"/>
      <c r="GL177" s="41"/>
      <c r="GM177" s="41"/>
      <c r="GN177" s="41"/>
      <c r="GO177" s="41"/>
      <c r="GP177" s="41"/>
      <c r="GQ177" s="41"/>
      <c r="GR177" s="41"/>
      <c r="GS177" s="41"/>
      <c r="GT177" s="41"/>
      <c r="GU177" s="41"/>
      <c r="GV177" s="41"/>
      <c r="GW177" s="41"/>
      <c r="GX177" s="41"/>
    </row>
    <row r="178" spans="2:206" s="36" customFormat="1" x14ac:dyDescent="0.25">
      <c r="B178" s="130">
        <v>176</v>
      </c>
      <c r="C178" s="22" t="s">
        <v>39</v>
      </c>
      <c r="D178" s="23">
        <f>D177</f>
        <v>0.74</v>
      </c>
      <c r="E178" s="24" t="s">
        <v>1</v>
      </c>
      <c r="F178" s="133">
        <f>ROUND(PRODUCT(E177:$E$359),6)</f>
        <v>2.2195909999999999</v>
      </c>
      <c r="G178" s="153">
        <v>2894.28</v>
      </c>
      <c r="H178" s="170">
        <f>H177</f>
        <v>0</v>
      </c>
      <c r="I178" s="169">
        <f>IF(H178&gt;G178,ROUND(H178*F178,2),0)</f>
        <v>0</v>
      </c>
      <c r="J178" s="141"/>
      <c r="K178" s="136"/>
      <c r="L178" s="129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  <c r="ED178" s="35"/>
      <c r="EE178" s="35"/>
      <c r="EF178" s="35"/>
      <c r="EG178" s="35"/>
      <c r="EH178" s="35"/>
      <c r="EI178" s="35"/>
      <c r="EJ178" s="35"/>
      <c r="EK178" s="35"/>
      <c r="EL178" s="35"/>
      <c r="EM178" s="35"/>
      <c r="EN178" s="35"/>
      <c r="EO178" s="35"/>
      <c r="EP178" s="35"/>
      <c r="EQ178" s="35"/>
      <c r="ER178" s="35"/>
      <c r="ES178" s="35"/>
      <c r="ET178" s="35"/>
      <c r="EU178" s="35"/>
      <c r="EV178" s="35"/>
      <c r="EW178" s="35"/>
      <c r="EX178" s="35"/>
      <c r="EY178" s="35"/>
      <c r="EZ178" s="35"/>
      <c r="FA178" s="35"/>
      <c r="FB178" s="35"/>
      <c r="FC178" s="35"/>
      <c r="FD178" s="35"/>
      <c r="FE178" s="35"/>
      <c r="FF178" s="35"/>
      <c r="FG178" s="35"/>
      <c r="FH178" s="35"/>
      <c r="FI178" s="35"/>
      <c r="FJ178" s="35"/>
      <c r="FK178" s="35"/>
      <c r="FL178" s="35"/>
      <c r="FM178" s="35"/>
      <c r="FN178" s="35"/>
      <c r="FO178" s="35"/>
      <c r="FP178" s="35"/>
      <c r="FQ178" s="35"/>
      <c r="FR178" s="35"/>
      <c r="FS178" s="35"/>
      <c r="FT178" s="35"/>
      <c r="FU178" s="35"/>
      <c r="FV178" s="35"/>
      <c r="FW178" s="35"/>
      <c r="FX178" s="35"/>
      <c r="FY178" s="35"/>
      <c r="FZ178" s="35"/>
      <c r="GA178" s="35"/>
      <c r="GB178" s="35"/>
      <c r="GC178" s="35"/>
      <c r="GD178" s="35"/>
      <c r="GE178" s="35"/>
      <c r="GF178" s="35"/>
      <c r="GG178" s="35"/>
      <c r="GH178" s="35"/>
      <c r="GI178" s="35"/>
      <c r="GJ178" s="35"/>
      <c r="GK178" s="35"/>
      <c r="GL178" s="35"/>
      <c r="GM178" s="35"/>
      <c r="GN178" s="35"/>
      <c r="GO178" s="35"/>
      <c r="GP178" s="35"/>
      <c r="GQ178" s="35"/>
      <c r="GR178" s="35"/>
      <c r="GS178" s="35"/>
      <c r="GT178" s="35"/>
      <c r="GU178" s="35"/>
      <c r="GV178" s="35"/>
      <c r="GW178" s="35"/>
      <c r="GX178" s="35"/>
    </row>
    <row r="179" spans="2:206" x14ac:dyDescent="0.25">
      <c r="B179" s="130">
        <v>177</v>
      </c>
      <c r="C179" s="17">
        <v>39448</v>
      </c>
      <c r="D179" s="18">
        <v>0.54</v>
      </c>
      <c r="E179" s="19">
        <f t="shared" si="5"/>
        <v>1.0054000000000001</v>
      </c>
      <c r="F179" s="133">
        <f>ROUND(PRODUCT(E179:$E$359),6)</f>
        <v>2.203287</v>
      </c>
      <c r="G179" s="153">
        <v>2894.28</v>
      </c>
      <c r="H179" s="168"/>
      <c r="I179" s="169">
        <f t="shared" si="4"/>
        <v>0</v>
      </c>
      <c r="J179" s="141"/>
      <c r="K179" s="136"/>
      <c r="L179" s="129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  <c r="FF179" s="41"/>
      <c r="FG179" s="41"/>
      <c r="FH179" s="41"/>
      <c r="FI179" s="41"/>
      <c r="FJ179" s="41"/>
      <c r="FK179" s="41"/>
      <c r="FL179" s="41"/>
      <c r="FM179" s="41"/>
      <c r="FN179" s="41"/>
      <c r="FO179" s="41"/>
      <c r="FP179" s="41"/>
      <c r="FQ179" s="41"/>
      <c r="FR179" s="41"/>
      <c r="FS179" s="41"/>
      <c r="FT179" s="41"/>
      <c r="FU179" s="41"/>
      <c r="FV179" s="41"/>
      <c r="FW179" s="41"/>
      <c r="FX179" s="41"/>
      <c r="FY179" s="41"/>
      <c r="FZ179" s="41"/>
      <c r="GA179" s="41"/>
      <c r="GB179" s="41"/>
      <c r="GC179" s="41"/>
      <c r="GD179" s="41"/>
      <c r="GE179" s="41"/>
      <c r="GF179" s="41"/>
      <c r="GG179" s="41"/>
      <c r="GH179" s="41"/>
      <c r="GI179" s="41"/>
      <c r="GJ179" s="41"/>
      <c r="GK179" s="41"/>
      <c r="GL179" s="41"/>
      <c r="GM179" s="41"/>
      <c r="GN179" s="41"/>
      <c r="GO179" s="41"/>
      <c r="GP179" s="41"/>
      <c r="GQ179" s="41"/>
      <c r="GR179" s="41"/>
      <c r="GS179" s="41"/>
      <c r="GT179" s="41"/>
      <c r="GU179" s="41"/>
      <c r="GV179" s="41"/>
      <c r="GW179" s="41"/>
      <c r="GX179" s="41"/>
    </row>
    <row r="180" spans="2:206" x14ac:dyDescent="0.25">
      <c r="B180" s="130">
        <v>178</v>
      </c>
      <c r="C180" s="17">
        <v>39479</v>
      </c>
      <c r="D180" s="18">
        <v>0.49</v>
      </c>
      <c r="E180" s="19">
        <f t="shared" si="5"/>
        <v>1.0048999999999999</v>
      </c>
      <c r="F180" s="133">
        <f>ROUND(PRODUCT(E180:$E$359),6)</f>
        <v>2.1914530000000001</v>
      </c>
      <c r="G180" s="153">
        <v>2894.28</v>
      </c>
      <c r="H180" s="168"/>
      <c r="I180" s="169">
        <f t="shared" si="4"/>
        <v>0</v>
      </c>
      <c r="J180" s="141"/>
      <c r="K180" s="136"/>
      <c r="L180" s="129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  <c r="EE180" s="41"/>
      <c r="EF180" s="41"/>
      <c r="EG180" s="41"/>
      <c r="EH180" s="41"/>
      <c r="EI180" s="41"/>
      <c r="EJ180" s="41"/>
      <c r="EK180" s="41"/>
      <c r="EL180" s="41"/>
      <c r="EM180" s="41"/>
      <c r="EN180" s="41"/>
      <c r="EO180" s="41"/>
      <c r="EP180" s="41"/>
      <c r="EQ180" s="41"/>
      <c r="ER180" s="41"/>
      <c r="ES180" s="41"/>
      <c r="ET180" s="41"/>
      <c r="EU180" s="41"/>
      <c r="EV180" s="41"/>
      <c r="EW180" s="41"/>
      <c r="EX180" s="41"/>
      <c r="EY180" s="41"/>
      <c r="EZ180" s="41"/>
      <c r="FA180" s="41"/>
      <c r="FB180" s="41"/>
      <c r="FC180" s="41"/>
      <c r="FD180" s="41"/>
      <c r="FE180" s="41"/>
      <c r="FF180" s="41"/>
      <c r="FG180" s="41"/>
      <c r="FH180" s="41"/>
      <c r="FI180" s="41"/>
      <c r="FJ180" s="41"/>
      <c r="FK180" s="41"/>
      <c r="FL180" s="41"/>
      <c r="FM180" s="41"/>
      <c r="FN180" s="41"/>
      <c r="FO180" s="41"/>
      <c r="FP180" s="41"/>
      <c r="FQ180" s="41"/>
      <c r="FR180" s="41"/>
      <c r="FS180" s="41"/>
      <c r="FT180" s="41"/>
      <c r="FU180" s="41"/>
      <c r="FV180" s="41"/>
      <c r="FW180" s="41"/>
      <c r="FX180" s="41"/>
      <c r="FY180" s="41"/>
      <c r="FZ180" s="41"/>
      <c r="GA180" s="41"/>
      <c r="GB180" s="41"/>
      <c r="GC180" s="41"/>
      <c r="GD180" s="41"/>
      <c r="GE180" s="41"/>
      <c r="GF180" s="41"/>
      <c r="GG180" s="41"/>
      <c r="GH180" s="41"/>
      <c r="GI180" s="41"/>
      <c r="GJ180" s="41"/>
      <c r="GK180" s="41"/>
      <c r="GL180" s="41"/>
      <c r="GM180" s="41"/>
      <c r="GN180" s="41"/>
      <c r="GO180" s="41"/>
      <c r="GP180" s="41"/>
      <c r="GQ180" s="41"/>
      <c r="GR180" s="41"/>
      <c r="GS180" s="41"/>
      <c r="GT180" s="41"/>
      <c r="GU180" s="41"/>
      <c r="GV180" s="41"/>
      <c r="GW180" s="41"/>
      <c r="GX180" s="41"/>
    </row>
    <row r="181" spans="2:206" x14ac:dyDescent="0.25">
      <c r="B181" s="130">
        <v>179</v>
      </c>
      <c r="C181" s="17">
        <v>39508</v>
      </c>
      <c r="D181" s="18">
        <v>0.48</v>
      </c>
      <c r="E181" s="19">
        <f t="shared" si="5"/>
        <v>1.0047999999999999</v>
      </c>
      <c r="F181" s="133">
        <f>ROUND(PRODUCT(E181:$E$359),6)</f>
        <v>2.1807669999999999</v>
      </c>
      <c r="G181" s="153">
        <v>3038.99</v>
      </c>
      <c r="H181" s="168"/>
      <c r="I181" s="169">
        <f t="shared" si="4"/>
        <v>0</v>
      </c>
      <c r="J181" s="141"/>
      <c r="K181" s="136"/>
      <c r="L181" s="129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1"/>
      <c r="DY181" s="41"/>
      <c r="DZ181" s="41"/>
      <c r="EA181" s="41"/>
      <c r="EB181" s="41"/>
      <c r="EC181" s="41"/>
      <c r="ED181" s="41"/>
      <c r="EE181" s="41"/>
      <c r="EF181" s="41"/>
      <c r="EG181" s="41"/>
      <c r="EH181" s="41"/>
      <c r="EI181" s="41"/>
      <c r="EJ181" s="41"/>
      <c r="EK181" s="41"/>
      <c r="EL181" s="41"/>
      <c r="EM181" s="41"/>
      <c r="EN181" s="41"/>
      <c r="EO181" s="41"/>
      <c r="EP181" s="41"/>
      <c r="EQ181" s="41"/>
      <c r="ER181" s="41"/>
      <c r="ES181" s="41"/>
      <c r="ET181" s="41"/>
      <c r="EU181" s="41"/>
      <c r="EV181" s="41"/>
      <c r="EW181" s="41"/>
      <c r="EX181" s="41"/>
      <c r="EY181" s="41"/>
      <c r="EZ181" s="41"/>
      <c r="FA181" s="41"/>
      <c r="FB181" s="41"/>
      <c r="FC181" s="41"/>
      <c r="FD181" s="41"/>
      <c r="FE181" s="41"/>
      <c r="FF181" s="41"/>
      <c r="FG181" s="41"/>
      <c r="FH181" s="41"/>
      <c r="FI181" s="41"/>
      <c r="FJ181" s="41"/>
      <c r="FK181" s="41"/>
      <c r="FL181" s="41"/>
      <c r="FM181" s="41"/>
      <c r="FN181" s="41"/>
      <c r="FO181" s="41"/>
      <c r="FP181" s="41"/>
      <c r="FQ181" s="41"/>
      <c r="FR181" s="41"/>
      <c r="FS181" s="41"/>
      <c r="FT181" s="41"/>
      <c r="FU181" s="41"/>
      <c r="FV181" s="41"/>
      <c r="FW181" s="41"/>
      <c r="FX181" s="41"/>
      <c r="FY181" s="41"/>
      <c r="FZ181" s="41"/>
      <c r="GA181" s="41"/>
      <c r="GB181" s="41"/>
      <c r="GC181" s="41"/>
      <c r="GD181" s="41"/>
      <c r="GE181" s="41"/>
      <c r="GF181" s="41"/>
      <c r="GG181" s="41"/>
      <c r="GH181" s="41"/>
      <c r="GI181" s="41"/>
      <c r="GJ181" s="41"/>
      <c r="GK181" s="41"/>
      <c r="GL181" s="41"/>
      <c r="GM181" s="41"/>
      <c r="GN181" s="41"/>
      <c r="GO181" s="41"/>
      <c r="GP181" s="41"/>
      <c r="GQ181" s="41"/>
      <c r="GR181" s="41"/>
      <c r="GS181" s="41"/>
      <c r="GT181" s="41"/>
      <c r="GU181" s="41"/>
      <c r="GV181" s="41"/>
      <c r="GW181" s="41"/>
      <c r="GX181" s="41"/>
    </row>
    <row r="182" spans="2:206" x14ac:dyDescent="0.25">
      <c r="B182" s="130">
        <v>180</v>
      </c>
      <c r="C182" s="17">
        <v>39539</v>
      </c>
      <c r="D182" s="18">
        <v>0.55000000000000004</v>
      </c>
      <c r="E182" s="19">
        <f t="shared" si="5"/>
        <v>1.0055000000000001</v>
      </c>
      <c r="F182" s="133">
        <f>ROUND(PRODUCT(E182:$E$359),6)</f>
        <v>2.17035</v>
      </c>
      <c r="G182" s="153">
        <v>3038.99</v>
      </c>
      <c r="H182" s="168"/>
      <c r="I182" s="169">
        <f t="shared" si="4"/>
        <v>0</v>
      </c>
      <c r="J182" s="141"/>
      <c r="K182" s="136"/>
      <c r="L182" s="129"/>
    </row>
    <row r="183" spans="2:206" x14ac:dyDescent="0.25">
      <c r="B183" s="130">
        <v>181</v>
      </c>
      <c r="C183" s="17">
        <v>39569</v>
      </c>
      <c r="D183" s="18">
        <v>0.79</v>
      </c>
      <c r="E183" s="19">
        <f t="shared" si="5"/>
        <v>1.0079</v>
      </c>
      <c r="F183" s="133">
        <f>ROUND(PRODUCT(E183:$E$359),6)</f>
        <v>2.1584780000000001</v>
      </c>
      <c r="G183" s="153">
        <v>3038.99</v>
      </c>
      <c r="H183" s="168"/>
      <c r="I183" s="169">
        <f t="shared" si="4"/>
        <v>0</v>
      </c>
      <c r="J183" s="141"/>
      <c r="K183" s="136"/>
      <c r="L183" s="129"/>
    </row>
    <row r="184" spans="2:206" x14ac:dyDescent="0.25">
      <c r="B184" s="130">
        <v>182</v>
      </c>
      <c r="C184" s="17">
        <v>39600</v>
      </c>
      <c r="D184" s="18">
        <v>0.74</v>
      </c>
      <c r="E184" s="19">
        <f t="shared" si="5"/>
        <v>1.0074000000000001</v>
      </c>
      <c r="F184" s="133">
        <f>ROUND(PRODUCT(E184:$E$359),6)</f>
        <v>2.1415600000000001</v>
      </c>
      <c r="G184" s="153">
        <v>3038.99</v>
      </c>
      <c r="H184" s="168"/>
      <c r="I184" s="169">
        <f t="shared" si="4"/>
        <v>0</v>
      </c>
      <c r="J184" s="141"/>
      <c r="K184" s="136"/>
      <c r="L184" s="129"/>
    </row>
    <row r="185" spans="2:206" x14ac:dyDescent="0.25">
      <c r="B185" s="130">
        <v>183</v>
      </c>
      <c r="C185" s="17">
        <v>39630</v>
      </c>
      <c r="D185" s="18">
        <v>0.53</v>
      </c>
      <c r="E185" s="19">
        <f t="shared" si="5"/>
        <v>1.0053000000000001</v>
      </c>
      <c r="F185" s="133">
        <f>ROUND(PRODUCT(E185:$E$359),6)</f>
        <v>2.125829</v>
      </c>
      <c r="G185" s="153">
        <v>3038.99</v>
      </c>
      <c r="H185" s="168"/>
      <c r="I185" s="169">
        <f t="shared" si="4"/>
        <v>0</v>
      </c>
      <c r="J185" s="141"/>
      <c r="K185" s="136"/>
      <c r="L185" s="129"/>
    </row>
    <row r="186" spans="2:206" x14ac:dyDescent="0.25">
      <c r="B186" s="130">
        <v>184</v>
      </c>
      <c r="C186" s="17">
        <v>39661</v>
      </c>
      <c r="D186" s="18">
        <v>0.28000000000000003</v>
      </c>
      <c r="E186" s="19">
        <f t="shared" si="5"/>
        <v>1.0027999999999999</v>
      </c>
      <c r="F186" s="133">
        <f>ROUND(PRODUCT(E186:$E$359),6)</f>
        <v>2.1146210000000001</v>
      </c>
      <c r="G186" s="153">
        <v>3038.99</v>
      </c>
      <c r="H186" s="168"/>
      <c r="I186" s="169">
        <f t="shared" si="4"/>
        <v>0</v>
      </c>
      <c r="J186" s="141"/>
      <c r="K186" s="136"/>
      <c r="L186" s="129"/>
    </row>
    <row r="187" spans="2:206" x14ac:dyDescent="0.25">
      <c r="B187" s="130">
        <v>185</v>
      </c>
      <c r="C187" s="17">
        <v>39692</v>
      </c>
      <c r="D187" s="18">
        <v>0.26</v>
      </c>
      <c r="E187" s="19">
        <f t="shared" si="5"/>
        <v>1.0025999999999999</v>
      </c>
      <c r="F187" s="133">
        <f>ROUND(PRODUCT(E187:$E$359),6)</f>
        <v>2.108717</v>
      </c>
      <c r="G187" s="153">
        <v>3038.99</v>
      </c>
      <c r="H187" s="168"/>
      <c r="I187" s="169">
        <f t="shared" si="4"/>
        <v>0</v>
      </c>
      <c r="J187" s="141"/>
      <c r="K187" s="136"/>
      <c r="L187" s="129"/>
    </row>
    <row r="188" spans="2:206" x14ac:dyDescent="0.25">
      <c r="B188" s="130">
        <v>186</v>
      </c>
      <c r="C188" s="17">
        <v>39722</v>
      </c>
      <c r="D188" s="18">
        <v>0.45</v>
      </c>
      <c r="E188" s="19">
        <f t="shared" si="5"/>
        <v>1.0044999999999999</v>
      </c>
      <c r="F188" s="133">
        <f>ROUND(PRODUCT(E188:$E$359),6)</f>
        <v>2.1032479999999998</v>
      </c>
      <c r="G188" s="153">
        <v>3038.99</v>
      </c>
      <c r="H188" s="168"/>
      <c r="I188" s="169">
        <f t="shared" si="4"/>
        <v>0</v>
      </c>
      <c r="J188" s="141"/>
      <c r="K188" s="136"/>
      <c r="L188" s="129"/>
    </row>
    <row r="189" spans="2:206" x14ac:dyDescent="0.25">
      <c r="B189" s="130">
        <v>187</v>
      </c>
      <c r="C189" s="17">
        <v>39753</v>
      </c>
      <c r="D189" s="18">
        <v>0.36</v>
      </c>
      <c r="E189" s="19">
        <f t="shared" si="5"/>
        <v>1.0036</v>
      </c>
      <c r="F189" s="133">
        <f>ROUND(PRODUCT(E189:$E$359),6)</f>
        <v>2.093826</v>
      </c>
      <c r="G189" s="153">
        <v>3038.99</v>
      </c>
      <c r="H189" s="168"/>
      <c r="I189" s="169">
        <f t="shared" si="4"/>
        <v>0</v>
      </c>
      <c r="J189" s="141"/>
      <c r="K189" s="136"/>
      <c r="L189" s="129"/>
    </row>
    <row r="190" spans="2:206" x14ac:dyDescent="0.25">
      <c r="B190" s="130">
        <v>188</v>
      </c>
      <c r="C190" s="17">
        <v>39783</v>
      </c>
      <c r="D190" s="18">
        <v>0.28000000000000003</v>
      </c>
      <c r="E190" s="19">
        <f t="shared" si="5"/>
        <v>1.0027999999999999</v>
      </c>
      <c r="F190" s="133">
        <f>ROUND(PRODUCT(E190:$E$359),6)</f>
        <v>2.0863149999999999</v>
      </c>
      <c r="G190" s="153">
        <v>3038.99</v>
      </c>
      <c r="H190" s="168"/>
      <c r="I190" s="169">
        <f t="shared" si="4"/>
        <v>0</v>
      </c>
      <c r="J190" s="141"/>
      <c r="K190" s="136"/>
      <c r="L190" s="129"/>
    </row>
    <row r="191" spans="2:206" s="36" customFormat="1" x14ac:dyDescent="0.25">
      <c r="B191" s="130">
        <v>189</v>
      </c>
      <c r="C191" s="22" t="s">
        <v>39</v>
      </c>
      <c r="D191" s="23">
        <f>D190</f>
        <v>0.28000000000000003</v>
      </c>
      <c r="E191" s="24" t="s">
        <v>1</v>
      </c>
      <c r="F191" s="133">
        <f>ROUND(PRODUCT(E190:$E$359),6)</f>
        <v>2.0863149999999999</v>
      </c>
      <c r="G191" s="153">
        <v>3038.99</v>
      </c>
      <c r="H191" s="170">
        <f>H190</f>
        <v>0</v>
      </c>
      <c r="I191" s="169">
        <f>IF(H191&gt;G191,ROUND(H191*F191,2),0)</f>
        <v>0</v>
      </c>
      <c r="J191" s="141"/>
      <c r="K191" s="136"/>
      <c r="L191" s="129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B191" s="35"/>
      <c r="EC191" s="35"/>
      <c r="ED191" s="35"/>
      <c r="EE191" s="35"/>
      <c r="EF191" s="35"/>
      <c r="EG191" s="35"/>
      <c r="EH191" s="35"/>
      <c r="EI191" s="35"/>
      <c r="EJ191" s="35"/>
      <c r="EK191" s="35"/>
      <c r="EL191" s="35"/>
      <c r="EM191" s="35"/>
      <c r="EN191" s="35"/>
      <c r="EO191" s="35"/>
      <c r="EP191" s="35"/>
      <c r="EQ191" s="35"/>
      <c r="ER191" s="35"/>
      <c r="ES191" s="35"/>
      <c r="ET191" s="35"/>
      <c r="EU191" s="35"/>
      <c r="EV191" s="35"/>
      <c r="EW191" s="35"/>
      <c r="EX191" s="35"/>
      <c r="EY191" s="35"/>
      <c r="EZ191" s="35"/>
      <c r="FA191" s="35"/>
      <c r="FB191" s="35"/>
      <c r="FC191" s="35"/>
      <c r="FD191" s="35"/>
      <c r="FE191" s="35"/>
      <c r="FF191" s="35"/>
      <c r="FG191" s="35"/>
      <c r="FH191" s="35"/>
      <c r="FI191" s="35"/>
      <c r="FJ191" s="35"/>
      <c r="FK191" s="35"/>
      <c r="FL191" s="35"/>
      <c r="FM191" s="35"/>
      <c r="FN191" s="35"/>
      <c r="FO191" s="35"/>
      <c r="FP191" s="35"/>
      <c r="FQ191" s="35"/>
      <c r="FR191" s="35"/>
      <c r="FS191" s="35"/>
      <c r="FT191" s="35"/>
      <c r="FU191" s="35"/>
      <c r="FV191" s="35"/>
      <c r="FW191" s="35"/>
      <c r="FX191" s="35"/>
      <c r="FY191" s="35"/>
      <c r="FZ191" s="35"/>
      <c r="GA191" s="35"/>
      <c r="GB191" s="35"/>
      <c r="GC191" s="35"/>
      <c r="GD191" s="35"/>
      <c r="GE191" s="35"/>
      <c r="GF191" s="35"/>
      <c r="GG191" s="35"/>
      <c r="GH191" s="35"/>
      <c r="GI191" s="35"/>
      <c r="GJ191" s="35"/>
      <c r="GK191" s="35"/>
      <c r="GL191" s="35"/>
      <c r="GM191" s="35"/>
      <c r="GN191" s="35"/>
      <c r="GO191" s="35"/>
      <c r="GP191" s="35"/>
      <c r="GQ191" s="35"/>
      <c r="GR191" s="35"/>
      <c r="GS191" s="35"/>
      <c r="GT191" s="35"/>
      <c r="GU191" s="35"/>
      <c r="GV191" s="35"/>
      <c r="GW191" s="35"/>
      <c r="GX191" s="35"/>
    </row>
    <row r="192" spans="2:206" x14ac:dyDescent="0.25">
      <c r="B192" s="130">
        <v>190</v>
      </c>
      <c r="C192" s="17">
        <v>39814</v>
      </c>
      <c r="D192" s="18">
        <v>0.48</v>
      </c>
      <c r="E192" s="19">
        <f t="shared" si="5"/>
        <v>1.0047999999999999</v>
      </c>
      <c r="F192" s="133">
        <f>ROUND(PRODUCT(E192:$E$359),6)</f>
        <v>2.0804900000000002</v>
      </c>
      <c r="G192" s="153">
        <v>3038.99</v>
      </c>
      <c r="H192" s="168"/>
      <c r="I192" s="169">
        <f t="shared" si="4"/>
        <v>0</v>
      </c>
      <c r="J192" s="141"/>
      <c r="K192" s="136"/>
      <c r="L192" s="129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1"/>
      <c r="DY192" s="41"/>
      <c r="DZ192" s="41"/>
      <c r="EA192" s="41"/>
      <c r="EB192" s="41"/>
      <c r="EC192" s="41"/>
      <c r="ED192" s="41"/>
      <c r="EE192" s="41"/>
      <c r="EF192" s="41"/>
      <c r="EG192" s="41"/>
      <c r="EH192" s="41"/>
      <c r="EI192" s="41"/>
      <c r="EJ192" s="41"/>
      <c r="EK192" s="41"/>
      <c r="EL192" s="41"/>
      <c r="EM192" s="41"/>
      <c r="EN192" s="41"/>
      <c r="EO192" s="41"/>
      <c r="EP192" s="41"/>
      <c r="EQ192" s="41"/>
      <c r="ER192" s="41"/>
      <c r="ES192" s="41"/>
      <c r="ET192" s="41"/>
      <c r="EU192" s="41"/>
      <c r="EV192" s="41"/>
      <c r="EW192" s="41"/>
      <c r="EX192" s="41"/>
      <c r="EY192" s="41"/>
      <c r="EZ192" s="41"/>
      <c r="FA192" s="41"/>
      <c r="FB192" s="41"/>
      <c r="FC192" s="41"/>
      <c r="FD192" s="41"/>
      <c r="FE192" s="41"/>
      <c r="FF192" s="41"/>
      <c r="FG192" s="41"/>
      <c r="FH192" s="41"/>
      <c r="FI192" s="41"/>
      <c r="FJ192" s="41"/>
      <c r="FK192" s="41"/>
      <c r="FL192" s="41"/>
      <c r="FM192" s="41"/>
      <c r="FN192" s="41"/>
      <c r="FO192" s="41"/>
      <c r="FP192" s="41"/>
      <c r="FQ192" s="41"/>
      <c r="FR192" s="41"/>
      <c r="FS192" s="41"/>
      <c r="FT192" s="41"/>
      <c r="FU192" s="41"/>
      <c r="FV192" s="41"/>
      <c r="FW192" s="41"/>
      <c r="FX192" s="41"/>
      <c r="FY192" s="41"/>
      <c r="FZ192" s="41"/>
      <c r="GA192" s="41"/>
      <c r="GB192" s="41"/>
      <c r="GC192" s="41"/>
      <c r="GD192" s="41"/>
      <c r="GE192" s="41"/>
      <c r="GF192" s="41"/>
      <c r="GG192" s="41"/>
      <c r="GH192" s="41"/>
      <c r="GI192" s="41"/>
      <c r="GJ192" s="41"/>
      <c r="GK192" s="41"/>
      <c r="GL192" s="41"/>
      <c r="GM192" s="41"/>
      <c r="GN192" s="41"/>
      <c r="GO192" s="41"/>
      <c r="GP192" s="41"/>
      <c r="GQ192" s="41"/>
      <c r="GR192" s="41"/>
      <c r="GS192" s="41"/>
      <c r="GT192" s="41"/>
      <c r="GU192" s="41"/>
      <c r="GV192" s="41"/>
      <c r="GW192" s="41"/>
      <c r="GX192" s="41"/>
    </row>
    <row r="193" spans="2:206" x14ac:dyDescent="0.25">
      <c r="B193" s="130">
        <v>191</v>
      </c>
      <c r="C193" s="17">
        <v>39845</v>
      </c>
      <c r="D193" s="18">
        <v>0.55000000000000004</v>
      </c>
      <c r="E193" s="19">
        <f t="shared" si="5"/>
        <v>1.0055000000000001</v>
      </c>
      <c r="F193" s="133">
        <f>ROUND(PRODUCT(E193:$E$359),6)</f>
        <v>2.070551</v>
      </c>
      <c r="G193" s="153">
        <v>3218.9</v>
      </c>
      <c r="H193" s="168"/>
      <c r="I193" s="169">
        <f t="shared" si="4"/>
        <v>0</v>
      </c>
      <c r="J193" s="141"/>
      <c r="K193" s="136"/>
      <c r="L193" s="129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/>
      <c r="EL193" s="41"/>
      <c r="EM193" s="41"/>
      <c r="EN193" s="41"/>
      <c r="EO193" s="41"/>
      <c r="EP193" s="41"/>
      <c r="EQ193" s="41"/>
      <c r="ER193" s="41"/>
      <c r="ES193" s="41"/>
      <c r="ET193" s="41"/>
      <c r="EU193" s="41"/>
      <c r="EV193" s="41"/>
      <c r="EW193" s="41"/>
      <c r="EX193" s="41"/>
      <c r="EY193" s="41"/>
      <c r="EZ193" s="41"/>
      <c r="FA193" s="41"/>
      <c r="FB193" s="41"/>
      <c r="FC193" s="41"/>
      <c r="FD193" s="41"/>
      <c r="FE193" s="41"/>
      <c r="FF193" s="41"/>
      <c r="FG193" s="41"/>
      <c r="FH193" s="41"/>
      <c r="FI193" s="41"/>
      <c r="FJ193" s="41"/>
      <c r="FK193" s="41"/>
      <c r="FL193" s="41"/>
      <c r="FM193" s="41"/>
      <c r="FN193" s="41"/>
      <c r="FO193" s="41"/>
      <c r="FP193" s="41"/>
      <c r="FQ193" s="41"/>
      <c r="FR193" s="41"/>
      <c r="FS193" s="41"/>
      <c r="FT193" s="41"/>
      <c r="FU193" s="41"/>
      <c r="FV193" s="41"/>
      <c r="FW193" s="41"/>
      <c r="FX193" s="41"/>
      <c r="FY193" s="41"/>
      <c r="FZ193" s="41"/>
      <c r="GA193" s="41"/>
      <c r="GB193" s="41"/>
      <c r="GC193" s="41"/>
      <c r="GD193" s="41"/>
      <c r="GE193" s="41"/>
      <c r="GF193" s="41"/>
      <c r="GG193" s="41"/>
      <c r="GH193" s="41"/>
      <c r="GI193" s="41"/>
      <c r="GJ193" s="41"/>
      <c r="GK193" s="41"/>
      <c r="GL193" s="41"/>
      <c r="GM193" s="41"/>
      <c r="GN193" s="41"/>
      <c r="GO193" s="41"/>
      <c r="GP193" s="41"/>
      <c r="GQ193" s="41"/>
      <c r="GR193" s="41"/>
      <c r="GS193" s="41"/>
      <c r="GT193" s="41"/>
      <c r="GU193" s="41"/>
      <c r="GV193" s="41"/>
      <c r="GW193" s="41"/>
      <c r="GX193" s="41"/>
    </row>
    <row r="194" spans="2:206" x14ac:dyDescent="0.25">
      <c r="B194" s="130">
        <v>192</v>
      </c>
      <c r="C194" s="17">
        <v>39873</v>
      </c>
      <c r="D194" s="18">
        <v>0.2</v>
      </c>
      <c r="E194" s="19">
        <f t="shared" si="5"/>
        <v>1.002</v>
      </c>
      <c r="F194" s="133">
        <f>ROUND(PRODUCT(E194:$E$359),6)</f>
        <v>2.0592250000000001</v>
      </c>
      <c r="G194" s="153">
        <v>3218.9</v>
      </c>
      <c r="H194" s="168"/>
      <c r="I194" s="169">
        <f t="shared" si="4"/>
        <v>0</v>
      </c>
      <c r="J194" s="141"/>
      <c r="K194" s="136"/>
      <c r="L194" s="129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  <c r="EO194" s="41"/>
      <c r="EP194" s="41"/>
      <c r="EQ194" s="41"/>
      <c r="ER194" s="41"/>
      <c r="ES194" s="41"/>
      <c r="ET194" s="41"/>
      <c r="EU194" s="41"/>
      <c r="EV194" s="41"/>
      <c r="EW194" s="41"/>
      <c r="EX194" s="41"/>
      <c r="EY194" s="41"/>
      <c r="EZ194" s="41"/>
      <c r="FA194" s="41"/>
      <c r="FB194" s="41"/>
      <c r="FC194" s="41"/>
      <c r="FD194" s="41"/>
      <c r="FE194" s="41"/>
      <c r="FF194" s="41"/>
      <c r="FG194" s="41"/>
      <c r="FH194" s="41"/>
      <c r="FI194" s="41"/>
      <c r="FJ194" s="41"/>
      <c r="FK194" s="41"/>
      <c r="FL194" s="41"/>
      <c r="FM194" s="41"/>
      <c r="FN194" s="41"/>
      <c r="FO194" s="41"/>
      <c r="FP194" s="41"/>
      <c r="FQ194" s="41"/>
      <c r="FR194" s="41"/>
      <c r="FS194" s="41"/>
      <c r="FT194" s="41"/>
      <c r="FU194" s="41"/>
      <c r="FV194" s="41"/>
      <c r="FW194" s="41"/>
      <c r="FX194" s="41"/>
      <c r="FY194" s="41"/>
      <c r="FZ194" s="41"/>
      <c r="GA194" s="41"/>
      <c r="GB194" s="41"/>
      <c r="GC194" s="41"/>
      <c r="GD194" s="41"/>
      <c r="GE194" s="41"/>
      <c r="GF194" s="41"/>
      <c r="GG194" s="41"/>
      <c r="GH194" s="41"/>
      <c r="GI194" s="41"/>
      <c r="GJ194" s="41"/>
      <c r="GK194" s="41"/>
      <c r="GL194" s="41"/>
      <c r="GM194" s="41"/>
      <c r="GN194" s="41"/>
      <c r="GO194" s="41"/>
      <c r="GP194" s="41"/>
      <c r="GQ194" s="41"/>
      <c r="GR194" s="41"/>
      <c r="GS194" s="41"/>
      <c r="GT194" s="41"/>
      <c r="GU194" s="41"/>
      <c r="GV194" s="41"/>
      <c r="GW194" s="41"/>
      <c r="GX194" s="41"/>
    </row>
    <row r="195" spans="2:206" x14ac:dyDescent="0.25">
      <c r="B195" s="130">
        <v>193</v>
      </c>
      <c r="C195" s="17">
        <v>39904</v>
      </c>
      <c r="D195" s="18">
        <v>0.48</v>
      </c>
      <c r="E195" s="19">
        <f t="shared" si="5"/>
        <v>1.0047999999999999</v>
      </c>
      <c r="F195" s="133">
        <f>ROUND(PRODUCT(E195:$E$359),6)</f>
        <v>2.0551149999999998</v>
      </c>
      <c r="G195" s="153">
        <v>3218.9</v>
      </c>
      <c r="H195" s="168"/>
      <c r="I195" s="169">
        <f t="shared" si="4"/>
        <v>0</v>
      </c>
      <c r="J195" s="141"/>
      <c r="K195" s="136"/>
      <c r="L195" s="129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1"/>
      <c r="EP195" s="41"/>
      <c r="EQ195" s="41"/>
      <c r="ER195" s="41"/>
      <c r="ES195" s="41"/>
      <c r="ET195" s="41"/>
      <c r="EU195" s="41"/>
      <c r="EV195" s="41"/>
      <c r="EW195" s="41"/>
      <c r="EX195" s="41"/>
      <c r="EY195" s="41"/>
      <c r="EZ195" s="41"/>
      <c r="FA195" s="41"/>
      <c r="FB195" s="41"/>
      <c r="FC195" s="41"/>
      <c r="FD195" s="41"/>
      <c r="FE195" s="41"/>
      <c r="FF195" s="41"/>
      <c r="FG195" s="41"/>
      <c r="FH195" s="41"/>
      <c r="FI195" s="41"/>
      <c r="FJ195" s="41"/>
      <c r="FK195" s="41"/>
      <c r="FL195" s="41"/>
      <c r="FM195" s="41"/>
      <c r="FN195" s="41"/>
      <c r="FO195" s="41"/>
      <c r="FP195" s="41"/>
      <c r="FQ195" s="41"/>
      <c r="FR195" s="41"/>
      <c r="FS195" s="41"/>
      <c r="FT195" s="41"/>
      <c r="FU195" s="41"/>
      <c r="FV195" s="41"/>
      <c r="FW195" s="41"/>
      <c r="FX195" s="41"/>
      <c r="FY195" s="41"/>
      <c r="FZ195" s="41"/>
      <c r="GA195" s="41"/>
      <c r="GB195" s="41"/>
      <c r="GC195" s="41"/>
      <c r="GD195" s="41"/>
      <c r="GE195" s="41"/>
      <c r="GF195" s="41"/>
      <c r="GG195" s="41"/>
      <c r="GH195" s="41"/>
      <c r="GI195" s="41"/>
      <c r="GJ195" s="41"/>
      <c r="GK195" s="41"/>
      <c r="GL195" s="41"/>
      <c r="GM195" s="41"/>
      <c r="GN195" s="41"/>
      <c r="GO195" s="41"/>
      <c r="GP195" s="41"/>
      <c r="GQ195" s="41"/>
      <c r="GR195" s="41"/>
      <c r="GS195" s="41"/>
      <c r="GT195" s="41"/>
      <c r="GU195" s="41"/>
      <c r="GV195" s="41"/>
      <c r="GW195" s="41"/>
      <c r="GX195" s="41"/>
    </row>
    <row r="196" spans="2:206" x14ac:dyDescent="0.25">
      <c r="B196" s="130">
        <v>194</v>
      </c>
      <c r="C196" s="17">
        <v>39934</v>
      </c>
      <c r="D196" s="18">
        <v>0.47</v>
      </c>
      <c r="E196" s="19">
        <f t="shared" si="5"/>
        <v>1.0046999999999999</v>
      </c>
      <c r="F196" s="133">
        <f>ROUND(PRODUCT(E196:$E$359),6)</f>
        <v>2.0452979999999998</v>
      </c>
      <c r="G196" s="153">
        <v>3218.9</v>
      </c>
      <c r="H196" s="168"/>
      <c r="I196" s="169">
        <f t="shared" ref="I196:I259" si="6">IF(H196&gt;G196,ROUND(H196*F196,2),0)</f>
        <v>0</v>
      </c>
      <c r="J196" s="141"/>
      <c r="K196" s="136"/>
      <c r="L196" s="129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DT196" s="41"/>
      <c r="DU196" s="41"/>
      <c r="DV196" s="41"/>
      <c r="DW196" s="41"/>
      <c r="DX196" s="41"/>
      <c r="DY196" s="41"/>
      <c r="DZ196" s="41"/>
      <c r="EA196" s="41"/>
      <c r="EB196" s="41"/>
      <c r="EC196" s="41"/>
      <c r="ED196" s="41"/>
      <c r="EE196" s="41"/>
      <c r="EF196" s="41"/>
      <c r="EG196" s="41"/>
      <c r="EH196" s="41"/>
      <c r="EI196" s="41"/>
      <c r="EJ196" s="41"/>
      <c r="EK196" s="41"/>
      <c r="EL196" s="41"/>
      <c r="EM196" s="41"/>
      <c r="EN196" s="41"/>
      <c r="EO196" s="41"/>
      <c r="EP196" s="41"/>
      <c r="EQ196" s="41"/>
      <c r="ER196" s="41"/>
      <c r="ES196" s="41"/>
      <c r="ET196" s="41"/>
      <c r="EU196" s="41"/>
      <c r="EV196" s="41"/>
      <c r="EW196" s="41"/>
      <c r="EX196" s="41"/>
      <c r="EY196" s="41"/>
      <c r="EZ196" s="41"/>
      <c r="FA196" s="41"/>
      <c r="FB196" s="41"/>
      <c r="FC196" s="41"/>
      <c r="FD196" s="41"/>
      <c r="FE196" s="41"/>
      <c r="FF196" s="41"/>
      <c r="FG196" s="41"/>
      <c r="FH196" s="41"/>
      <c r="FI196" s="41"/>
      <c r="FJ196" s="41"/>
      <c r="FK196" s="41"/>
      <c r="FL196" s="41"/>
      <c r="FM196" s="41"/>
      <c r="FN196" s="41"/>
      <c r="FO196" s="41"/>
      <c r="FP196" s="41"/>
      <c r="FQ196" s="41"/>
      <c r="FR196" s="41"/>
      <c r="FS196" s="41"/>
      <c r="FT196" s="41"/>
      <c r="FU196" s="41"/>
      <c r="FV196" s="41"/>
      <c r="FW196" s="41"/>
      <c r="FX196" s="41"/>
      <c r="FY196" s="41"/>
      <c r="FZ196" s="41"/>
      <c r="GA196" s="41"/>
      <c r="GB196" s="41"/>
      <c r="GC196" s="41"/>
      <c r="GD196" s="41"/>
      <c r="GE196" s="41"/>
      <c r="GF196" s="41"/>
      <c r="GG196" s="41"/>
      <c r="GH196" s="41"/>
      <c r="GI196" s="41"/>
      <c r="GJ196" s="41"/>
      <c r="GK196" s="41"/>
      <c r="GL196" s="41"/>
      <c r="GM196" s="41"/>
      <c r="GN196" s="41"/>
      <c r="GO196" s="41"/>
      <c r="GP196" s="41"/>
      <c r="GQ196" s="41"/>
      <c r="GR196" s="41"/>
      <c r="GS196" s="41"/>
      <c r="GT196" s="41"/>
      <c r="GU196" s="41"/>
      <c r="GV196" s="41"/>
      <c r="GW196" s="41"/>
      <c r="GX196" s="41"/>
    </row>
    <row r="197" spans="2:206" x14ac:dyDescent="0.25">
      <c r="B197" s="130">
        <v>195</v>
      </c>
      <c r="C197" s="17">
        <v>39965</v>
      </c>
      <c r="D197" s="18">
        <v>0.36</v>
      </c>
      <c r="E197" s="19">
        <f t="shared" si="5"/>
        <v>1.0036</v>
      </c>
      <c r="F197" s="133">
        <f>ROUND(PRODUCT(E197:$E$359),6)</f>
        <v>2.03573</v>
      </c>
      <c r="G197" s="153">
        <v>3218.9</v>
      </c>
      <c r="H197" s="168"/>
      <c r="I197" s="169">
        <f t="shared" si="6"/>
        <v>0</v>
      </c>
      <c r="J197" s="141"/>
      <c r="K197" s="136"/>
      <c r="L197" s="129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DT197" s="41"/>
      <c r="DU197" s="41"/>
      <c r="DV197" s="41"/>
      <c r="DW197" s="41"/>
      <c r="DX197" s="41"/>
      <c r="DY197" s="41"/>
      <c r="DZ197" s="41"/>
      <c r="EA197" s="41"/>
      <c r="EB197" s="41"/>
      <c r="EC197" s="41"/>
      <c r="ED197" s="41"/>
      <c r="EE197" s="41"/>
      <c r="EF197" s="41"/>
      <c r="EG197" s="41"/>
      <c r="EH197" s="41"/>
      <c r="EI197" s="41"/>
      <c r="EJ197" s="41"/>
      <c r="EK197" s="41"/>
      <c r="EL197" s="41"/>
      <c r="EM197" s="41"/>
      <c r="EN197" s="41"/>
      <c r="EO197" s="41"/>
      <c r="EP197" s="41"/>
      <c r="EQ197" s="41"/>
      <c r="ER197" s="41"/>
      <c r="ES197" s="41"/>
      <c r="ET197" s="41"/>
      <c r="EU197" s="41"/>
      <c r="EV197" s="41"/>
      <c r="EW197" s="41"/>
      <c r="EX197" s="41"/>
      <c r="EY197" s="41"/>
      <c r="EZ197" s="41"/>
      <c r="FA197" s="41"/>
      <c r="FB197" s="41"/>
      <c r="FC197" s="41"/>
      <c r="FD197" s="41"/>
      <c r="FE197" s="41"/>
      <c r="FF197" s="41"/>
      <c r="FG197" s="41"/>
      <c r="FH197" s="41"/>
      <c r="FI197" s="41"/>
      <c r="FJ197" s="41"/>
      <c r="FK197" s="41"/>
      <c r="FL197" s="41"/>
      <c r="FM197" s="41"/>
      <c r="FN197" s="41"/>
      <c r="FO197" s="41"/>
      <c r="FP197" s="41"/>
      <c r="FQ197" s="41"/>
      <c r="FR197" s="41"/>
      <c r="FS197" s="41"/>
      <c r="FT197" s="41"/>
      <c r="FU197" s="41"/>
      <c r="FV197" s="41"/>
      <c r="FW197" s="41"/>
      <c r="FX197" s="41"/>
      <c r="FY197" s="41"/>
      <c r="FZ197" s="41"/>
      <c r="GA197" s="41"/>
      <c r="GB197" s="41"/>
      <c r="GC197" s="41"/>
      <c r="GD197" s="41"/>
      <c r="GE197" s="41"/>
      <c r="GF197" s="41"/>
      <c r="GG197" s="41"/>
      <c r="GH197" s="41"/>
      <c r="GI197" s="41"/>
      <c r="GJ197" s="41"/>
      <c r="GK197" s="41"/>
      <c r="GL197" s="41"/>
      <c r="GM197" s="41"/>
      <c r="GN197" s="41"/>
      <c r="GO197" s="41"/>
      <c r="GP197" s="41"/>
      <c r="GQ197" s="41"/>
      <c r="GR197" s="41"/>
      <c r="GS197" s="41"/>
      <c r="GT197" s="41"/>
      <c r="GU197" s="41"/>
      <c r="GV197" s="41"/>
      <c r="GW197" s="41"/>
      <c r="GX197" s="41"/>
    </row>
    <row r="198" spans="2:206" x14ac:dyDescent="0.25">
      <c r="B198" s="130">
        <v>196</v>
      </c>
      <c r="C198" s="17">
        <v>39995</v>
      </c>
      <c r="D198" s="18">
        <v>0.24</v>
      </c>
      <c r="E198" s="19">
        <f t="shared" si="5"/>
        <v>1.0024</v>
      </c>
      <c r="F198" s="133">
        <f>ROUND(PRODUCT(E198:$E$359),6)</f>
        <v>2.0284279999999999</v>
      </c>
      <c r="G198" s="153">
        <v>3218.9</v>
      </c>
      <c r="H198" s="168"/>
      <c r="I198" s="169">
        <f t="shared" si="6"/>
        <v>0</v>
      </c>
      <c r="J198" s="141"/>
      <c r="K198" s="136"/>
      <c r="L198" s="129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DT198" s="41"/>
      <c r="DU198" s="41"/>
      <c r="DV198" s="41"/>
      <c r="DW198" s="41"/>
      <c r="DX198" s="41"/>
      <c r="DY198" s="41"/>
      <c r="DZ198" s="41"/>
      <c r="EA198" s="41"/>
      <c r="EB198" s="41"/>
      <c r="EC198" s="41"/>
      <c r="ED198" s="41"/>
      <c r="EE198" s="41"/>
      <c r="EF198" s="41"/>
      <c r="EG198" s="41"/>
      <c r="EH198" s="41"/>
      <c r="EI198" s="41"/>
      <c r="EJ198" s="41"/>
      <c r="EK198" s="41"/>
      <c r="EL198" s="41"/>
      <c r="EM198" s="41"/>
      <c r="EN198" s="41"/>
      <c r="EO198" s="41"/>
      <c r="EP198" s="41"/>
      <c r="EQ198" s="41"/>
      <c r="ER198" s="41"/>
      <c r="ES198" s="41"/>
      <c r="ET198" s="41"/>
      <c r="EU198" s="41"/>
      <c r="EV198" s="41"/>
      <c r="EW198" s="41"/>
      <c r="EX198" s="41"/>
      <c r="EY198" s="41"/>
      <c r="EZ198" s="41"/>
      <c r="FA198" s="41"/>
      <c r="FB198" s="41"/>
      <c r="FC198" s="41"/>
      <c r="FD198" s="41"/>
      <c r="FE198" s="41"/>
      <c r="FF198" s="41"/>
      <c r="FG198" s="41"/>
      <c r="FH198" s="41"/>
      <c r="FI198" s="41"/>
      <c r="FJ198" s="41"/>
      <c r="FK198" s="41"/>
      <c r="FL198" s="41"/>
      <c r="FM198" s="41"/>
      <c r="FN198" s="41"/>
      <c r="FO198" s="41"/>
      <c r="FP198" s="41"/>
      <c r="FQ198" s="41"/>
      <c r="FR198" s="41"/>
      <c r="FS198" s="41"/>
      <c r="FT198" s="41"/>
      <c r="FU198" s="41"/>
      <c r="FV198" s="41"/>
      <c r="FW198" s="41"/>
      <c r="FX198" s="41"/>
      <c r="FY198" s="41"/>
      <c r="FZ198" s="41"/>
      <c r="GA198" s="41"/>
      <c r="GB198" s="41"/>
      <c r="GC198" s="41"/>
      <c r="GD198" s="41"/>
      <c r="GE198" s="41"/>
      <c r="GF198" s="41"/>
      <c r="GG198" s="41"/>
      <c r="GH198" s="41"/>
      <c r="GI198" s="41"/>
      <c r="GJ198" s="41"/>
      <c r="GK198" s="41"/>
      <c r="GL198" s="41"/>
      <c r="GM198" s="41"/>
      <c r="GN198" s="41"/>
      <c r="GO198" s="41"/>
      <c r="GP198" s="41"/>
      <c r="GQ198" s="41"/>
      <c r="GR198" s="41"/>
      <c r="GS198" s="41"/>
      <c r="GT198" s="41"/>
      <c r="GU198" s="41"/>
      <c r="GV198" s="41"/>
      <c r="GW198" s="41"/>
      <c r="GX198" s="41"/>
    </row>
    <row r="199" spans="2:206" x14ac:dyDescent="0.25">
      <c r="B199" s="130">
        <v>197</v>
      </c>
      <c r="C199" s="17">
        <v>40026</v>
      </c>
      <c r="D199" s="18">
        <v>0.15</v>
      </c>
      <c r="E199" s="19">
        <f t="shared" si="5"/>
        <v>1.0015000000000001</v>
      </c>
      <c r="F199" s="133">
        <f>ROUND(PRODUCT(E199:$E$359),6)</f>
        <v>2.023571</v>
      </c>
      <c r="G199" s="153">
        <v>3218.9</v>
      </c>
      <c r="H199" s="168"/>
      <c r="I199" s="169">
        <f t="shared" si="6"/>
        <v>0</v>
      </c>
      <c r="J199" s="141"/>
      <c r="K199" s="136"/>
      <c r="L199" s="129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DT199" s="41"/>
      <c r="DU199" s="41"/>
      <c r="DV199" s="41"/>
      <c r="DW199" s="41"/>
      <c r="DX199" s="41"/>
      <c r="DY199" s="41"/>
      <c r="DZ199" s="41"/>
      <c r="EA199" s="41"/>
      <c r="EB199" s="41"/>
      <c r="EC199" s="41"/>
      <c r="ED199" s="41"/>
      <c r="EE199" s="41"/>
      <c r="EF199" s="41"/>
      <c r="EG199" s="41"/>
      <c r="EH199" s="41"/>
      <c r="EI199" s="41"/>
      <c r="EJ199" s="41"/>
      <c r="EK199" s="41"/>
      <c r="EL199" s="41"/>
      <c r="EM199" s="41"/>
      <c r="EN199" s="41"/>
      <c r="EO199" s="41"/>
      <c r="EP199" s="41"/>
      <c r="EQ199" s="41"/>
      <c r="ER199" s="41"/>
      <c r="ES199" s="41"/>
      <c r="ET199" s="41"/>
      <c r="EU199" s="41"/>
      <c r="EV199" s="41"/>
      <c r="EW199" s="41"/>
      <c r="EX199" s="41"/>
      <c r="EY199" s="41"/>
      <c r="EZ199" s="41"/>
      <c r="FA199" s="41"/>
      <c r="FB199" s="41"/>
      <c r="FC199" s="41"/>
      <c r="FD199" s="41"/>
      <c r="FE199" s="41"/>
      <c r="FF199" s="41"/>
      <c r="FG199" s="41"/>
      <c r="FH199" s="41"/>
      <c r="FI199" s="41"/>
      <c r="FJ199" s="41"/>
      <c r="FK199" s="41"/>
      <c r="FL199" s="41"/>
      <c r="FM199" s="41"/>
      <c r="FN199" s="41"/>
      <c r="FO199" s="41"/>
      <c r="FP199" s="41"/>
      <c r="FQ199" s="41"/>
      <c r="FR199" s="41"/>
      <c r="FS199" s="41"/>
      <c r="FT199" s="41"/>
      <c r="FU199" s="41"/>
      <c r="FV199" s="41"/>
      <c r="FW199" s="41"/>
      <c r="FX199" s="41"/>
      <c r="FY199" s="41"/>
      <c r="FZ199" s="41"/>
      <c r="GA199" s="41"/>
      <c r="GB199" s="41"/>
      <c r="GC199" s="41"/>
      <c r="GD199" s="41"/>
      <c r="GE199" s="41"/>
      <c r="GF199" s="41"/>
      <c r="GG199" s="41"/>
      <c r="GH199" s="41"/>
      <c r="GI199" s="41"/>
      <c r="GJ199" s="41"/>
      <c r="GK199" s="41"/>
      <c r="GL199" s="41"/>
      <c r="GM199" s="41"/>
      <c r="GN199" s="41"/>
      <c r="GO199" s="41"/>
      <c r="GP199" s="41"/>
      <c r="GQ199" s="41"/>
      <c r="GR199" s="41"/>
      <c r="GS199" s="41"/>
      <c r="GT199" s="41"/>
      <c r="GU199" s="41"/>
      <c r="GV199" s="41"/>
      <c r="GW199" s="41"/>
      <c r="GX199" s="41"/>
    </row>
    <row r="200" spans="2:206" x14ac:dyDescent="0.25">
      <c r="B200" s="130">
        <v>198</v>
      </c>
      <c r="C200" s="17">
        <v>40057</v>
      </c>
      <c r="D200" s="18">
        <v>0.24</v>
      </c>
      <c r="E200" s="19">
        <f t="shared" si="5"/>
        <v>1.0024</v>
      </c>
      <c r="F200" s="133">
        <f>ROUND(PRODUCT(E200:$E$359),6)</f>
        <v>2.02054</v>
      </c>
      <c r="G200" s="153">
        <v>3218.9</v>
      </c>
      <c r="H200" s="168"/>
      <c r="I200" s="169">
        <f t="shared" si="6"/>
        <v>0</v>
      </c>
      <c r="J200" s="141"/>
      <c r="K200" s="136"/>
      <c r="L200" s="129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DT200" s="41"/>
      <c r="DU200" s="41"/>
      <c r="DV200" s="41"/>
      <c r="DW200" s="41"/>
      <c r="DX200" s="41"/>
      <c r="DY200" s="41"/>
      <c r="DZ200" s="41"/>
      <c r="EA200" s="41"/>
      <c r="EB200" s="41"/>
      <c r="EC200" s="41"/>
      <c r="ED200" s="41"/>
      <c r="EE200" s="41"/>
      <c r="EF200" s="41"/>
      <c r="EG200" s="41"/>
      <c r="EH200" s="41"/>
      <c r="EI200" s="41"/>
      <c r="EJ200" s="41"/>
      <c r="EK200" s="41"/>
      <c r="EL200" s="41"/>
      <c r="EM200" s="41"/>
      <c r="EN200" s="41"/>
      <c r="EO200" s="41"/>
      <c r="EP200" s="41"/>
      <c r="EQ200" s="41"/>
      <c r="ER200" s="41"/>
      <c r="ES200" s="41"/>
      <c r="ET200" s="41"/>
      <c r="EU200" s="41"/>
      <c r="EV200" s="41"/>
      <c r="EW200" s="41"/>
      <c r="EX200" s="41"/>
      <c r="EY200" s="41"/>
      <c r="EZ200" s="41"/>
      <c r="FA200" s="41"/>
      <c r="FB200" s="41"/>
      <c r="FC200" s="41"/>
      <c r="FD200" s="41"/>
      <c r="FE200" s="41"/>
      <c r="FF200" s="41"/>
      <c r="FG200" s="41"/>
      <c r="FH200" s="41"/>
      <c r="FI200" s="41"/>
      <c r="FJ200" s="41"/>
      <c r="FK200" s="41"/>
      <c r="FL200" s="41"/>
      <c r="FM200" s="41"/>
      <c r="FN200" s="41"/>
      <c r="FO200" s="41"/>
      <c r="FP200" s="41"/>
      <c r="FQ200" s="41"/>
      <c r="FR200" s="41"/>
      <c r="FS200" s="41"/>
      <c r="FT200" s="41"/>
      <c r="FU200" s="41"/>
      <c r="FV200" s="41"/>
      <c r="FW200" s="41"/>
      <c r="FX200" s="41"/>
      <c r="FY200" s="41"/>
      <c r="FZ200" s="41"/>
      <c r="GA200" s="41"/>
      <c r="GB200" s="41"/>
      <c r="GC200" s="41"/>
      <c r="GD200" s="41"/>
      <c r="GE200" s="41"/>
      <c r="GF200" s="41"/>
      <c r="GG200" s="41"/>
      <c r="GH200" s="41"/>
      <c r="GI200" s="41"/>
      <c r="GJ200" s="41"/>
      <c r="GK200" s="41"/>
      <c r="GL200" s="41"/>
      <c r="GM200" s="41"/>
      <c r="GN200" s="41"/>
      <c r="GO200" s="41"/>
      <c r="GP200" s="41"/>
      <c r="GQ200" s="41"/>
      <c r="GR200" s="41"/>
      <c r="GS200" s="41"/>
      <c r="GT200" s="41"/>
      <c r="GU200" s="41"/>
      <c r="GV200" s="41"/>
      <c r="GW200" s="41"/>
      <c r="GX200" s="41"/>
    </row>
    <row r="201" spans="2:206" x14ac:dyDescent="0.25">
      <c r="B201" s="130">
        <v>199</v>
      </c>
      <c r="C201" s="17">
        <v>40087</v>
      </c>
      <c r="D201" s="18">
        <v>0.28000000000000003</v>
      </c>
      <c r="E201" s="19">
        <f t="shared" si="5"/>
        <v>1.0027999999999999</v>
      </c>
      <c r="F201" s="133">
        <f>ROUND(PRODUCT(E201:$E$359),6)</f>
        <v>2.0157029999999998</v>
      </c>
      <c r="G201" s="153">
        <v>3218.9</v>
      </c>
      <c r="H201" s="168"/>
      <c r="I201" s="169">
        <f t="shared" si="6"/>
        <v>0</v>
      </c>
      <c r="J201" s="141"/>
      <c r="K201" s="136"/>
      <c r="L201" s="129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DT201" s="41"/>
      <c r="DU201" s="41"/>
      <c r="DV201" s="41"/>
      <c r="DW201" s="41"/>
      <c r="DX201" s="41"/>
      <c r="DY201" s="41"/>
      <c r="DZ201" s="41"/>
      <c r="EA201" s="41"/>
      <c r="EB201" s="41"/>
      <c r="EC201" s="41"/>
      <c r="ED201" s="41"/>
      <c r="EE201" s="41"/>
      <c r="EF201" s="41"/>
      <c r="EG201" s="41"/>
      <c r="EH201" s="41"/>
      <c r="EI201" s="41"/>
      <c r="EJ201" s="41"/>
      <c r="EK201" s="41"/>
      <c r="EL201" s="41"/>
      <c r="EM201" s="41"/>
      <c r="EN201" s="41"/>
      <c r="EO201" s="41"/>
      <c r="EP201" s="41"/>
      <c r="EQ201" s="41"/>
      <c r="ER201" s="41"/>
      <c r="ES201" s="41"/>
      <c r="ET201" s="41"/>
      <c r="EU201" s="41"/>
      <c r="EV201" s="41"/>
      <c r="EW201" s="41"/>
      <c r="EX201" s="41"/>
      <c r="EY201" s="41"/>
      <c r="EZ201" s="41"/>
      <c r="FA201" s="41"/>
      <c r="FB201" s="41"/>
      <c r="FC201" s="41"/>
      <c r="FD201" s="41"/>
      <c r="FE201" s="41"/>
      <c r="FF201" s="41"/>
      <c r="FG201" s="41"/>
      <c r="FH201" s="41"/>
      <c r="FI201" s="41"/>
      <c r="FJ201" s="41"/>
      <c r="FK201" s="41"/>
      <c r="FL201" s="41"/>
      <c r="FM201" s="41"/>
      <c r="FN201" s="41"/>
      <c r="FO201" s="41"/>
      <c r="FP201" s="41"/>
      <c r="FQ201" s="41"/>
      <c r="FR201" s="41"/>
      <c r="FS201" s="41"/>
      <c r="FT201" s="41"/>
      <c r="FU201" s="41"/>
      <c r="FV201" s="41"/>
      <c r="FW201" s="41"/>
      <c r="FX201" s="41"/>
      <c r="FY201" s="41"/>
      <c r="FZ201" s="41"/>
      <c r="GA201" s="41"/>
      <c r="GB201" s="41"/>
      <c r="GC201" s="41"/>
      <c r="GD201" s="41"/>
      <c r="GE201" s="41"/>
      <c r="GF201" s="41"/>
      <c r="GG201" s="41"/>
      <c r="GH201" s="41"/>
      <c r="GI201" s="41"/>
      <c r="GJ201" s="41"/>
      <c r="GK201" s="41"/>
      <c r="GL201" s="41"/>
      <c r="GM201" s="41"/>
      <c r="GN201" s="41"/>
      <c r="GO201" s="41"/>
      <c r="GP201" s="41"/>
      <c r="GQ201" s="41"/>
      <c r="GR201" s="41"/>
      <c r="GS201" s="41"/>
      <c r="GT201" s="41"/>
      <c r="GU201" s="41"/>
      <c r="GV201" s="41"/>
      <c r="GW201" s="41"/>
      <c r="GX201" s="41"/>
    </row>
    <row r="202" spans="2:206" x14ac:dyDescent="0.25">
      <c r="B202" s="130">
        <v>200</v>
      </c>
      <c r="C202" s="17">
        <v>40118</v>
      </c>
      <c r="D202" s="18">
        <v>0.41</v>
      </c>
      <c r="E202" s="19">
        <f t="shared" si="5"/>
        <v>1.0041</v>
      </c>
      <c r="F202" s="133">
        <f>ROUND(PRODUCT(E202:$E$359),6)</f>
        <v>2.0100739999999999</v>
      </c>
      <c r="G202" s="153">
        <v>3218.9</v>
      </c>
      <c r="H202" s="168"/>
      <c r="I202" s="169">
        <f t="shared" si="6"/>
        <v>0</v>
      </c>
      <c r="J202" s="141"/>
      <c r="K202" s="136"/>
      <c r="L202" s="129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  <c r="BZ202" s="41"/>
      <c r="CA202" s="41"/>
      <c r="CB202" s="41"/>
      <c r="CC202" s="41"/>
      <c r="CD202" s="41"/>
      <c r="CE202" s="41"/>
      <c r="CF202" s="41"/>
      <c r="CG202" s="41"/>
      <c r="CH202" s="41"/>
      <c r="CI202" s="41"/>
      <c r="CJ202" s="41"/>
      <c r="CK202" s="41"/>
      <c r="CL202" s="41"/>
      <c r="CM202" s="41"/>
      <c r="CN202" s="41"/>
      <c r="CO202" s="41"/>
      <c r="CP202" s="41"/>
      <c r="CQ202" s="41"/>
      <c r="CR202" s="41"/>
      <c r="CS202" s="41"/>
      <c r="CT202" s="41"/>
      <c r="CU202" s="41"/>
      <c r="CV202" s="41"/>
      <c r="CW202" s="41"/>
      <c r="CX202" s="41"/>
      <c r="CY202" s="41"/>
      <c r="CZ202" s="41"/>
      <c r="DA202" s="41"/>
      <c r="DB202" s="41"/>
      <c r="DC202" s="41"/>
      <c r="DD202" s="41"/>
      <c r="DE202" s="41"/>
      <c r="DF202" s="41"/>
      <c r="DG202" s="41"/>
      <c r="DH202" s="41"/>
      <c r="DI202" s="41"/>
      <c r="DJ202" s="41"/>
      <c r="DK202" s="41"/>
      <c r="DL202" s="41"/>
      <c r="DM202" s="41"/>
      <c r="DN202" s="41"/>
      <c r="DO202" s="41"/>
      <c r="DP202" s="41"/>
      <c r="DQ202" s="41"/>
      <c r="DR202" s="41"/>
      <c r="DS202" s="41"/>
      <c r="DT202" s="41"/>
      <c r="DU202" s="41"/>
      <c r="DV202" s="41"/>
      <c r="DW202" s="41"/>
      <c r="DX202" s="41"/>
      <c r="DY202" s="41"/>
      <c r="DZ202" s="41"/>
      <c r="EA202" s="41"/>
      <c r="EB202" s="41"/>
      <c r="EC202" s="41"/>
      <c r="ED202" s="41"/>
      <c r="EE202" s="41"/>
      <c r="EF202" s="41"/>
      <c r="EG202" s="41"/>
      <c r="EH202" s="41"/>
      <c r="EI202" s="41"/>
      <c r="EJ202" s="41"/>
      <c r="EK202" s="41"/>
      <c r="EL202" s="41"/>
      <c r="EM202" s="41"/>
      <c r="EN202" s="41"/>
      <c r="EO202" s="41"/>
      <c r="EP202" s="41"/>
      <c r="EQ202" s="41"/>
      <c r="ER202" s="41"/>
      <c r="ES202" s="41"/>
      <c r="ET202" s="41"/>
      <c r="EU202" s="41"/>
      <c r="EV202" s="41"/>
      <c r="EW202" s="41"/>
      <c r="EX202" s="41"/>
      <c r="EY202" s="41"/>
      <c r="EZ202" s="41"/>
      <c r="FA202" s="41"/>
      <c r="FB202" s="41"/>
      <c r="FC202" s="41"/>
      <c r="FD202" s="41"/>
      <c r="FE202" s="41"/>
      <c r="FF202" s="41"/>
      <c r="FG202" s="41"/>
      <c r="FH202" s="41"/>
      <c r="FI202" s="41"/>
      <c r="FJ202" s="41"/>
      <c r="FK202" s="41"/>
      <c r="FL202" s="41"/>
      <c r="FM202" s="41"/>
      <c r="FN202" s="41"/>
      <c r="FO202" s="41"/>
      <c r="FP202" s="41"/>
      <c r="FQ202" s="41"/>
      <c r="FR202" s="41"/>
      <c r="FS202" s="41"/>
      <c r="FT202" s="41"/>
      <c r="FU202" s="41"/>
      <c r="FV202" s="41"/>
      <c r="FW202" s="41"/>
      <c r="FX202" s="41"/>
      <c r="FY202" s="41"/>
      <c r="FZ202" s="41"/>
      <c r="GA202" s="41"/>
      <c r="GB202" s="41"/>
      <c r="GC202" s="41"/>
      <c r="GD202" s="41"/>
      <c r="GE202" s="41"/>
      <c r="GF202" s="41"/>
      <c r="GG202" s="41"/>
      <c r="GH202" s="41"/>
      <c r="GI202" s="41"/>
      <c r="GJ202" s="41"/>
      <c r="GK202" s="41"/>
      <c r="GL202" s="41"/>
      <c r="GM202" s="41"/>
      <c r="GN202" s="41"/>
      <c r="GO202" s="41"/>
      <c r="GP202" s="41"/>
      <c r="GQ202" s="41"/>
      <c r="GR202" s="41"/>
      <c r="GS202" s="41"/>
      <c r="GT202" s="41"/>
      <c r="GU202" s="41"/>
      <c r="GV202" s="41"/>
      <c r="GW202" s="41"/>
      <c r="GX202" s="41"/>
    </row>
    <row r="203" spans="2:206" x14ac:dyDescent="0.25">
      <c r="B203" s="130">
        <v>201</v>
      </c>
      <c r="C203" s="17">
        <v>40148</v>
      </c>
      <c r="D203" s="18">
        <v>0.37</v>
      </c>
      <c r="E203" s="19">
        <f t="shared" si="5"/>
        <v>1.0037</v>
      </c>
      <c r="F203" s="133">
        <f>ROUND(PRODUCT(E203:$E$359),6)</f>
        <v>2.0018669999999998</v>
      </c>
      <c r="G203" s="153">
        <v>3218.9</v>
      </c>
      <c r="H203" s="168"/>
      <c r="I203" s="169">
        <f t="shared" si="6"/>
        <v>0</v>
      </c>
      <c r="J203" s="141"/>
      <c r="K203" s="136"/>
      <c r="L203" s="129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  <c r="DT203" s="41"/>
      <c r="DU203" s="41"/>
      <c r="DV203" s="41"/>
      <c r="DW203" s="41"/>
      <c r="DX203" s="41"/>
      <c r="DY203" s="41"/>
      <c r="DZ203" s="41"/>
      <c r="EA203" s="41"/>
      <c r="EB203" s="41"/>
      <c r="EC203" s="41"/>
      <c r="ED203" s="41"/>
      <c r="EE203" s="41"/>
      <c r="EF203" s="41"/>
      <c r="EG203" s="41"/>
      <c r="EH203" s="41"/>
      <c r="EI203" s="41"/>
      <c r="EJ203" s="41"/>
      <c r="EK203" s="41"/>
      <c r="EL203" s="41"/>
      <c r="EM203" s="41"/>
      <c r="EN203" s="41"/>
      <c r="EO203" s="41"/>
      <c r="EP203" s="41"/>
      <c r="EQ203" s="41"/>
      <c r="ER203" s="41"/>
      <c r="ES203" s="41"/>
      <c r="ET203" s="41"/>
      <c r="EU203" s="41"/>
      <c r="EV203" s="41"/>
      <c r="EW203" s="41"/>
      <c r="EX203" s="41"/>
      <c r="EY203" s="41"/>
      <c r="EZ203" s="41"/>
      <c r="FA203" s="41"/>
      <c r="FB203" s="41"/>
      <c r="FC203" s="41"/>
      <c r="FD203" s="41"/>
      <c r="FE203" s="41"/>
      <c r="FF203" s="41"/>
      <c r="FG203" s="41"/>
      <c r="FH203" s="41"/>
      <c r="FI203" s="41"/>
      <c r="FJ203" s="41"/>
      <c r="FK203" s="41"/>
      <c r="FL203" s="41"/>
      <c r="FM203" s="41"/>
      <c r="FN203" s="41"/>
      <c r="FO203" s="41"/>
      <c r="FP203" s="41"/>
      <c r="FQ203" s="41"/>
      <c r="FR203" s="41"/>
      <c r="FS203" s="41"/>
      <c r="FT203" s="41"/>
      <c r="FU203" s="41"/>
      <c r="FV203" s="41"/>
      <c r="FW203" s="41"/>
      <c r="FX203" s="41"/>
      <c r="FY203" s="41"/>
      <c r="FZ203" s="41"/>
      <c r="GA203" s="41"/>
      <c r="GB203" s="41"/>
      <c r="GC203" s="41"/>
      <c r="GD203" s="41"/>
      <c r="GE203" s="41"/>
      <c r="GF203" s="41"/>
      <c r="GG203" s="41"/>
      <c r="GH203" s="41"/>
      <c r="GI203" s="41"/>
      <c r="GJ203" s="41"/>
      <c r="GK203" s="41"/>
      <c r="GL203" s="41"/>
      <c r="GM203" s="41"/>
      <c r="GN203" s="41"/>
      <c r="GO203" s="41"/>
      <c r="GP203" s="41"/>
      <c r="GQ203" s="41"/>
      <c r="GR203" s="41"/>
      <c r="GS203" s="41"/>
      <c r="GT203" s="41"/>
      <c r="GU203" s="41"/>
      <c r="GV203" s="41"/>
      <c r="GW203" s="41"/>
      <c r="GX203" s="41"/>
    </row>
    <row r="204" spans="2:206" s="36" customFormat="1" x14ac:dyDescent="0.25">
      <c r="B204" s="130">
        <v>202</v>
      </c>
      <c r="C204" s="22" t="s">
        <v>39</v>
      </c>
      <c r="D204" s="23">
        <f>D203</f>
        <v>0.37</v>
      </c>
      <c r="E204" s="24" t="s">
        <v>1</v>
      </c>
      <c r="F204" s="133">
        <f>ROUND(PRODUCT(E203:$E$359),6)</f>
        <v>2.0018669999999998</v>
      </c>
      <c r="G204" s="153">
        <v>3218.9</v>
      </c>
      <c r="H204" s="170">
        <f>H203</f>
        <v>0</v>
      </c>
      <c r="I204" s="169">
        <f>IF(H204&gt;G204,ROUND(H204*F204,2),0)</f>
        <v>0</v>
      </c>
      <c r="J204" s="141"/>
      <c r="K204" s="136"/>
      <c r="L204" s="129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  <c r="ED204" s="35"/>
      <c r="EE204" s="35"/>
      <c r="EF204" s="35"/>
      <c r="EG204" s="35"/>
      <c r="EH204" s="35"/>
      <c r="EI204" s="35"/>
      <c r="EJ204" s="35"/>
      <c r="EK204" s="35"/>
      <c r="EL204" s="35"/>
      <c r="EM204" s="35"/>
      <c r="EN204" s="35"/>
      <c r="EO204" s="35"/>
      <c r="EP204" s="35"/>
      <c r="EQ204" s="35"/>
      <c r="ER204" s="35"/>
      <c r="ES204" s="35"/>
      <c r="ET204" s="35"/>
      <c r="EU204" s="35"/>
      <c r="EV204" s="35"/>
      <c r="EW204" s="35"/>
      <c r="EX204" s="35"/>
      <c r="EY204" s="35"/>
      <c r="EZ204" s="35"/>
      <c r="FA204" s="35"/>
      <c r="FB204" s="35"/>
      <c r="FC204" s="35"/>
      <c r="FD204" s="35"/>
      <c r="FE204" s="35"/>
      <c r="FF204" s="35"/>
      <c r="FG204" s="35"/>
      <c r="FH204" s="35"/>
      <c r="FI204" s="35"/>
      <c r="FJ204" s="35"/>
      <c r="FK204" s="35"/>
      <c r="FL204" s="35"/>
      <c r="FM204" s="35"/>
      <c r="FN204" s="35"/>
      <c r="FO204" s="35"/>
      <c r="FP204" s="35"/>
      <c r="FQ204" s="35"/>
      <c r="FR204" s="35"/>
      <c r="FS204" s="35"/>
      <c r="FT204" s="35"/>
      <c r="FU204" s="35"/>
      <c r="FV204" s="35"/>
      <c r="FW204" s="35"/>
      <c r="FX204" s="35"/>
      <c r="FY204" s="35"/>
      <c r="FZ204" s="35"/>
      <c r="GA204" s="35"/>
      <c r="GB204" s="35"/>
      <c r="GC204" s="35"/>
      <c r="GD204" s="35"/>
      <c r="GE204" s="35"/>
      <c r="GF204" s="35"/>
      <c r="GG204" s="35"/>
      <c r="GH204" s="35"/>
      <c r="GI204" s="35"/>
      <c r="GJ204" s="35"/>
      <c r="GK204" s="35"/>
      <c r="GL204" s="35"/>
      <c r="GM204" s="35"/>
      <c r="GN204" s="35"/>
      <c r="GO204" s="35"/>
      <c r="GP204" s="35"/>
      <c r="GQ204" s="35"/>
      <c r="GR204" s="35"/>
      <c r="GS204" s="35"/>
      <c r="GT204" s="35"/>
      <c r="GU204" s="35"/>
      <c r="GV204" s="35"/>
      <c r="GW204" s="35"/>
      <c r="GX204" s="35"/>
    </row>
    <row r="205" spans="2:206" x14ac:dyDescent="0.25">
      <c r="B205" s="130">
        <v>203</v>
      </c>
      <c r="C205" s="17">
        <v>40179</v>
      </c>
      <c r="D205" s="18">
        <v>0.75</v>
      </c>
      <c r="E205" s="19">
        <f t="shared" si="5"/>
        <v>1.0075000000000001</v>
      </c>
      <c r="F205" s="133">
        <f>ROUND(PRODUCT(E205:$E$359),6)</f>
        <v>1.9944869999999999</v>
      </c>
      <c r="G205" s="153">
        <v>3467.4</v>
      </c>
      <c r="H205" s="168"/>
      <c r="I205" s="169">
        <f t="shared" si="6"/>
        <v>0</v>
      </c>
      <c r="J205" s="141"/>
      <c r="K205" s="136"/>
      <c r="L205" s="129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1"/>
      <c r="DS205" s="41"/>
      <c r="DT205" s="41"/>
      <c r="DU205" s="41"/>
      <c r="DV205" s="41"/>
      <c r="DW205" s="41"/>
      <c r="DX205" s="41"/>
      <c r="DY205" s="41"/>
      <c r="DZ205" s="41"/>
      <c r="EA205" s="41"/>
      <c r="EB205" s="41"/>
      <c r="EC205" s="41"/>
      <c r="ED205" s="41"/>
      <c r="EE205" s="41"/>
      <c r="EF205" s="41"/>
      <c r="EG205" s="41"/>
      <c r="EH205" s="41"/>
      <c r="EI205" s="41"/>
      <c r="EJ205" s="41"/>
      <c r="EK205" s="41"/>
      <c r="EL205" s="41"/>
      <c r="EM205" s="41"/>
      <c r="EN205" s="41"/>
      <c r="EO205" s="41"/>
      <c r="EP205" s="41"/>
      <c r="EQ205" s="41"/>
      <c r="ER205" s="41"/>
      <c r="ES205" s="41"/>
      <c r="ET205" s="41"/>
      <c r="EU205" s="41"/>
      <c r="EV205" s="41"/>
      <c r="EW205" s="41"/>
      <c r="EX205" s="41"/>
      <c r="EY205" s="41"/>
      <c r="EZ205" s="41"/>
      <c r="FA205" s="41"/>
      <c r="FB205" s="41"/>
      <c r="FC205" s="41"/>
      <c r="FD205" s="41"/>
      <c r="FE205" s="41"/>
      <c r="FF205" s="41"/>
      <c r="FG205" s="41"/>
      <c r="FH205" s="41"/>
      <c r="FI205" s="41"/>
      <c r="FJ205" s="41"/>
      <c r="FK205" s="41"/>
      <c r="FL205" s="41"/>
      <c r="FM205" s="41"/>
      <c r="FN205" s="41"/>
      <c r="FO205" s="41"/>
      <c r="FP205" s="41"/>
      <c r="FQ205" s="41"/>
      <c r="FR205" s="41"/>
      <c r="FS205" s="41"/>
      <c r="FT205" s="41"/>
      <c r="FU205" s="41"/>
      <c r="FV205" s="41"/>
      <c r="FW205" s="41"/>
      <c r="FX205" s="41"/>
      <c r="FY205" s="41"/>
      <c r="FZ205" s="41"/>
      <c r="GA205" s="41"/>
      <c r="GB205" s="41"/>
      <c r="GC205" s="41"/>
      <c r="GD205" s="41"/>
      <c r="GE205" s="41"/>
      <c r="GF205" s="41"/>
      <c r="GG205" s="41"/>
      <c r="GH205" s="41"/>
      <c r="GI205" s="41"/>
      <c r="GJ205" s="41"/>
      <c r="GK205" s="41"/>
      <c r="GL205" s="41"/>
      <c r="GM205" s="41"/>
      <c r="GN205" s="41"/>
      <c r="GO205" s="41"/>
      <c r="GP205" s="41"/>
      <c r="GQ205" s="41"/>
      <c r="GR205" s="41"/>
      <c r="GS205" s="41"/>
      <c r="GT205" s="41"/>
      <c r="GU205" s="41"/>
      <c r="GV205" s="41"/>
      <c r="GW205" s="41"/>
      <c r="GX205" s="41"/>
    </row>
    <row r="206" spans="2:206" x14ac:dyDescent="0.25">
      <c r="B206" s="130">
        <v>204</v>
      </c>
      <c r="C206" s="17">
        <v>40210</v>
      </c>
      <c r="D206" s="18">
        <v>0.78</v>
      </c>
      <c r="E206" s="19">
        <f t="shared" si="5"/>
        <v>1.0078</v>
      </c>
      <c r="F206" s="133">
        <f>ROUND(PRODUCT(E206:$E$359),6)</f>
        <v>1.9796400000000001</v>
      </c>
      <c r="G206" s="153">
        <v>3467.4</v>
      </c>
      <c r="H206" s="168"/>
      <c r="I206" s="169">
        <f t="shared" si="6"/>
        <v>0</v>
      </c>
      <c r="J206" s="141"/>
      <c r="K206" s="136"/>
      <c r="L206" s="129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  <c r="DT206" s="41"/>
      <c r="DU206" s="41"/>
      <c r="DV206" s="41"/>
      <c r="DW206" s="41"/>
      <c r="DX206" s="41"/>
      <c r="DY206" s="41"/>
      <c r="DZ206" s="41"/>
      <c r="EA206" s="41"/>
      <c r="EB206" s="41"/>
      <c r="EC206" s="41"/>
      <c r="ED206" s="41"/>
      <c r="EE206" s="41"/>
      <c r="EF206" s="41"/>
      <c r="EG206" s="41"/>
      <c r="EH206" s="41"/>
      <c r="EI206" s="41"/>
      <c r="EJ206" s="41"/>
      <c r="EK206" s="41"/>
      <c r="EL206" s="41"/>
      <c r="EM206" s="41"/>
      <c r="EN206" s="41"/>
      <c r="EO206" s="41"/>
      <c r="EP206" s="41"/>
      <c r="EQ206" s="41"/>
      <c r="ER206" s="41"/>
      <c r="ES206" s="41"/>
      <c r="ET206" s="41"/>
      <c r="EU206" s="41"/>
      <c r="EV206" s="41"/>
      <c r="EW206" s="41"/>
      <c r="EX206" s="41"/>
      <c r="EY206" s="41"/>
      <c r="EZ206" s="41"/>
      <c r="FA206" s="41"/>
      <c r="FB206" s="41"/>
      <c r="FC206" s="41"/>
      <c r="FD206" s="41"/>
      <c r="FE206" s="41"/>
      <c r="FF206" s="41"/>
      <c r="FG206" s="41"/>
      <c r="FH206" s="41"/>
      <c r="FI206" s="41"/>
      <c r="FJ206" s="41"/>
      <c r="FK206" s="41"/>
      <c r="FL206" s="41"/>
      <c r="FM206" s="41"/>
      <c r="FN206" s="41"/>
      <c r="FO206" s="41"/>
      <c r="FP206" s="41"/>
      <c r="FQ206" s="41"/>
      <c r="FR206" s="41"/>
      <c r="FS206" s="41"/>
      <c r="FT206" s="41"/>
      <c r="FU206" s="41"/>
      <c r="FV206" s="41"/>
      <c r="FW206" s="41"/>
      <c r="FX206" s="41"/>
      <c r="FY206" s="41"/>
      <c r="FZ206" s="41"/>
      <c r="GA206" s="41"/>
      <c r="GB206" s="41"/>
      <c r="GC206" s="41"/>
      <c r="GD206" s="41"/>
      <c r="GE206" s="41"/>
      <c r="GF206" s="41"/>
      <c r="GG206" s="41"/>
      <c r="GH206" s="41"/>
      <c r="GI206" s="41"/>
      <c r="GJ206" s="41"/>
      <c r="GK206" s="41"/>
      <c r="GL206" s="41"/>
      <c r="GM206" s="41"/>
      <c r="GN206" s="41"/>
      <c r="GO206" s="41"/>
      <c r="GP206" s="41"/>
      <c r="GQ206" s="41"/>
      <c r="GR206" s="41"/>
      <c r="GS206" s="41"/>
      <c r="GT206" s="41"/>
      <c r="GU206" s="41"/>
      <c r="GV206" s="41"/>
      <c r="GW206" s="41"/>
      <c r="GX206" s="41"/>
    </row>
    <row r="207" spans="2:206" x14ac:dyDescent="0.25">
      <c r="B207" s="130">
        <v>205</v>
      </c>
      <c r="C207" s="17">
        <v>40238</v>
      </c>
      <c r="D207" s="18">
        <v>0.52</v>
      </c>
      <c r="E207" s="19">
        <f t="shared" si="5"/>
        <v>1.0052000000000001</v>
      </c>
      <c r="F207" s="133">
        <f>ROUND(PRODUCT(E207:$E$359),6)</f>
        <v>1.964318</v>
      </c>
      <c r="G207" s="153">
        <v>3467.4</v>
      </c>
      <c r="H207" s="168"/>
      <c r="I207" s="169">
        <f t="shared" si="6"/>
        <v>0</v>
      </c>
      <c r="J207" s="141"/>
      <c r="K207" s="136"/>
      <c r="L207" s="129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1"/>
      <c r="DT207" s="41"/>
      <c r="DU207" s="41"/>
      <c r="DV207" s="41"/>
      <c r="DW207" s="41"/>
      <c r="DX207" s="41"/>
      <c r="DY207" s="41"/>
      <c r="DZ207" s="41"/>
      <c r="EA207" s="41"/>
      <c r="EB207" s="41"/>
      <c r="EC207" s="41"/>
      <c r="ED207" s="41"/>
      <c r="EE207" s="41"/>
      <c r="EF207" s="41"/>
      <c r="EG207" s="41"/>
      <c r="EH207" s="41"/>
      <c r="EI207" s="41"/>
      <c r="EJ207" s="41"/>
      <c r="EK207" s="41"/>
      <c r="EL207" s="41"/>
      <c r="EM207" s="41"/>
      <c r="EN207" s="41"/>
      <c r="EO207" s="41"/>
      <c r="EP207" s="41"/>
      <c r="EQ207" s="41"/>
      <c r="ER207" s="41"/>
      <c r="ES207" s="41"/>
      <c r="ET207" s="41"/>
      <c r="EU207" s="41"/>
      <c r="EV207" s="41"/>
      <c r="EW207" s="41"/>
      <c r="EX207" s="41"/>
      <c r="EY207" s="41"/>
      <c r="EZ207" s="41"/>
      <c r="FA207" s="41"/>
      <c r="FB207" s="41"/>
      <c r="FC207" s="41"/>
      <c r="FD207" s="41"/>
      <c r="FE207" s="41"/>
      <c r="FF207" s="41"/>
      <c r="FG207" s="41"/>
      <c r="FH207" s="41"/>
      <c r="FI207" s="41"/>
      <c r="FJ207" s="41"/>
      <c r="FK207" s="41"/>
      <c r="FL207" s="41"/>
      <c r="FM207" s="41"/>
      <c r="FN207" s="41"/>
      <c r="FO207" s="41"/>
      <c r="FP207" s="41"/>
      <c r="FQ207" s="41"/>
      <c r="FR207" s="41"/>
      <c r="FS207" s="41"/>
      <c r="FT207" s="41"/>
      <c r="FU207" s="41"/>
      <c r="FV207" s="41"/>
      <c r="FW207" s="41"/>
      <c r="FX207" s="41"/>
      <c r="FY207" s="41"/>
      <c r="FZ207" s="41"/>
      <c r="GA207" s="41"/>
      <c r="GB207" s="41"/>
      <c r="GC207" s="41"/>
      <c r="GD207" s="41"/>
      <c r="GE207" s="41"/>
      <c r="GF207" s="41"/>
      <c r="GG207" s="41"/>
      <c r="GH207" s="41"/>
      <c r="GI207" s="41"/>
      <c r="GJ207" s="41"/>
      <c r="GK207" s="41"/>
      <c r="GL207" s="41"/>
      <c r="GM207" s="41"/>
      <c r="GN207" s="41"/>
      <c r="GO207" s="41"/>
      <c r="GP207" s="41"/>
      <c r="GQ207" s="41"/>
      <c r="GR207" s="41"/>
      <c r="GS207" s="41"/>
      <c r="GT207" s="41"/>
      <c r="GU207" s="41"/>
      <c r="GV207" s="41"/>
      <c r="GW207" s="41"/>
      <c r="GX207" s="41"/>
    </row>
    <row r="208" spans="2:206" x14ac:dyDescent="0.25">
      <c r="B208" s="130">
        <v>206</v>
      </c>
      <c r="C208" s="17">
        <v>40269</v>
      </c>
      <c r="D208" s="18">
        <v>0.56999999999999995</v>
      </c>
      <c r="E208" s="19">
        <f t="shared" si="5"/>
        <v>1.0057</v>
      </c>
      <c r="F208" s="133">
        <f>ROUND(PRODUCT(E208:$E$359),6)</f>
        <v>1.954156</v>
      </c>
      <c r="G208" s="153">
        <v>3467.4</v>
      </c>
      <c r="H208" s="168"/>
      <c r="I208" s="169">
        <f t="shared" si="6"/>
        <v>0</v>
      </c>
      <c r="J208" s="141"/>
      <c r="K208" s="136"/>
      <c r="L208" s="129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1"/>
      <c r="DS208" s="41"/>
      <c r="DT208" s="41"/>
      <c r="DU208" s="41"/>
      <c r="DV208" s="41"/>
      <c r="DW208" s="41"/>
      <c r="DX208" s="41"/>
      <c r="DY208" s="41"/>
      <c r="DZ208" s="41"/>
      <c r="EA208" s="41"/>
      <c r="EB208" s="41"/>
      <c r="EC208" s="41"/>
      <c r="ED208" s="41"/>
      <c r="EE208" s="41"/>
      <c r="EF208" s="41"/>
      <c r="EG208" s="41"/>
      <c r="EH208" s="41"/>
      <c r="EI208" s="41"/>
      <c r="EJ208" s="41"/>
      <c r="EK208" s="41"/>
      <c r="EL208" s="41"/>
      <c r="EM208" s="41"/>
      <c r="EN208" s="41"/>
      <c r="EO208" s="41"/>
      <c r="EP208" s="41"/>
      <c r="EQ208" s="41"/>
      <c r="ER208" s="41"/>
      <c r="ES208" s="41"/>
      <c r="ET208" s="41"/>
      <c r="EU208" s="41"/>
      <c r="EV208" s="41"/>
      <c r="EW208" s="41"/>
      <c r="EX208" s="41"/>
      <c r="EY208" s="41"/>
      <c r="EZ208" s="41"/>
      <c r="FA208" s="41"/>
      <c r="FB208" s="41"/>
      <c r="FC208" s="41"/>
      <c r="FD208" s="41"/>
      <c r="FE208" s="41"/>
      <c r="FF208" s="41"/>
      <c r="FG208" s="41"/>
      <c r="FH208" s="41"/>
      <c r="FI208" s="41"/>
      <c r="FJ208" s="41"/>
      <c r="FK208" s="41"/>
      <c r="FL208" s="41"/>
      <c r="FM208" s="41"/>
      <c r="FN208" s="41"/>
      <c r="FO208" s="41"/>
      <c r="FP208" s="41"/>
      <c r="FQ208" s="41"/>
      <c r="FR208" s="41"/>
      <c r="FS208" s="41"/>
      <c r="FT208" s="41"/>
      <c r="FU208" s="41"/>
      <c r="FV208" s="41"/>
      <c r="FW208" s="41"/>
      <c r="FX208" s="41"/>
      <c r="FY208" s="41"/>
      <c r="FZ208" s="41"/>
      <c r="GA208" s="41"/>
      <c r="GB208" s="41"/>
      <c r="GC208" s="41"/>
      <c r="GD208" s="41"/>
      <c r="GE208" s="41"/>
      <c r="GF208" s="41"/>
      <c r="GG208" s="41"/>
      <c r="GH208" s="41"/>
      <c r="GI208" s="41"/>
      <c r="GJ208" s="41"/>
      <c r="GK208" s="41"/>
      <c r="GL208" s="41"/>
      <c r="GM208" s="41"/>
      <c r="GN208" s="41"/>
      <c r="GO208" s="41"/>
      <c r="GP208" s="41"/>
      <c r="GQ208" s="41"/>
      <c r="GR208" s="41"/>
      <c r="GS208" s="41"/>
      <c r="GT208" s="41"/>
      <c r="GU208" s="41"/>
      <c r="GV208" s="41"/>
      <c r="GW208" s="41"/>
      <c r="GX208" s="41"/>
    </row>
    <row r="209" spans="2:206" x14ac:dyDescent="0.25">
      <c r="B209" s="130">
        <v>207</v>
      </c>
      <c r="C209" s="17">
        <v>40299</v>
      </c>
      <c r="D209" s="18">
        <v>0.43</v>
      </c>
      <c r="E209" s="19">
        <f t="shared" si="5"/>
        <v>1.0043</v>
      </c>
      <c r="F209" s="133">
        <f>ROUND(PRODUCT(E209:$E$359),6)</f>
        <v>1.9430810000000001</v>
      </c>
      <c r="G209" s="153">
        <v>3467.4</v>
      </c>
      <c r="H209" s="168"/>
      <c r="I209" s="169">
        <f t="shared" si="6"/>
        <v>0</v>
      </c>
      <c r="J209" s="141"/>
      <c r="K209" s="136"/>
      <c r="L209" s="129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1"/>
      <c r="DT209" s="41"/>
      <c r="DU209" s="41"/>
      <c r="DV209" s="41"/>
      <c r="DW209" s="41"/>
      <c r="DX209" s="41"/>
      <c r="DY209" s="41"/>
      <c r="DZ209" s="41"/>
      <c r="EA209" s="41"/>
      <c r="EB209" s="41"/>
      <c r="EC209" s="41"/>
      <c r="ED209" s="41"/>
      <c r="EE209" s="41"/>
      <c r="EF209" s="41"/>
      <c r="EG209" s="41"/>
      <c r="EH209" s="41"/>
      <c r="EI209" s="41"/>
      <c r="EJ209" s="41"/>
      <c r="EK209" s="41"/>
      <c r="EL209" s="41"/>
      <c r="EM209" s="41"/>
      <c r="EN209" s="41"/>
      <c r="EO209" s="41"/>
      <c r="EP209" s="41"/>
      <c r="EQ209" s="41"/>
      <c r="ER209" s="41"/>
      <c r="ES209" s="41"/>
      <c r="ET209" s="41"/>
      <c r="EU209" s="41"/>
      <c r="EV209" s="41"/>
      <c r="EW209" s="41"/>
      <c r="EX209" s="41"/>
      <c r="EY209" s="41"/>
      <c r="EZ209" s="41"/>
      <c r="FA209" s="41"/>
      <c r="FB209" s="41"/>
      <c r="FC209" s="41"/>
      <c r="FD209" s="41"/>
      <c r="FE209" s="41"/>
      <c r="FF209" s="41"/>
      <c r="FG209" s="41"/>
      <c r="FH209" s="41"/>
      <c r="FI209" s="41"/>
      <c r="FJ209" s="41"/>
      <c r="FK209" s="41"/>
      <c r="FL209" s="41"/>
      <c r="FM209" s="41"/>
      <c r="FN209" s="41"/>
      <c r="FO209" s="41"/>
      <c r="FP209" s="41"/>
      <c r="FQ209" s="41"/>
      <c r="FR209" s="41"/>
      <c r="FS209" s="41"/>
      <c r="FT209" s="41"/>
      <c r="FU209" s="41"/>
      <c r="FV209" s="41"/>
      <c r="FW209" s="41"/>
      <c r="FX209" s="41"/>
      <c r="FY209" s="41"/>
      <c r="FZ209" s="41"/>
      <c r="GA209" s="41"/>
      <c r="GB209" s="41"/>
      <c r="GC209" s="41"/>
      <c r="GD209" s="41"/>
      <c r="GE209" s="41"/>
      <c r="GF209" s="41"/>
      <c r="GG209" s="41"/>
      <c r="GH209" s="41"/>
      <c r="GI209" s="41"/>
      <c r="GJ209" s="41"/>
      <c r="GK209" s="41"/>
      <c r="GL209" s="41"/>
      <c r="GM209" s="41"/>
      <c r="GN209" s="41"/>
      <c r="GO209" s="41"/>
      <c r="GP209" s="41"/>
      <c r="GQ209" s="41"/>
      <c r="GR209" s="41"/>
      <c r="GS209" s="41"/>
      <c r="GT209" s="41"/>
      <c r="GU209" s="41"/>
      <c r="GV209" s="41"/>
      <c r="GW209" s="41"/>
      <c r="GX209" s="41"/>
    </row>
    <row r="210" spans="2:206" x14ac:dyDescent="0.25">
      <c r="B210" s="130">
        <v>208</v>
      </c>
      <c r="C210" s="17">
        <v>40330</v>
      </c>
      <c r="D210" s="18">
        <v>0</v>
      </c>
      <c r="E210" s="19">
        <f t="shared" si="5"/>
        <v>1</v>
      </c>
      <c r="F210" s="133">
        <f>ROUND(PRODUCT(E210:$E$359),6)</f>
        <v>1.934761</v>
      </c>
      <c r="G210" s="153">
        <v>3467.4</v>
      </c>
      <c r="H210" s="168"/>
      <c r="I210" s="169">
        <f t="shared" si="6"/>
        <v>0</v>
      </c>
      <c r="J210" s="141"/>
      <c r="K210" s="136"/>
      <c r="L210" s="129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1"/>
      <c r="DT210" s="41"/>
      <c r="DU210" s="41"/>
      <c r="DV210" s="41"/>
      <c r="DW210" s="41"/>
      <c r="DX210" s="41"/>
      <c r="DY210" s="41"/>
      <c r="DZ210" s="41"/>
      <c r="EA210" s="41"/>
      <c r="EB210" s="41"/>
      <c r="EC210" s="41"/>
      <c r="ED210" s="41"/>
      <c r="EE210" s="41"/>
      <c r="EF210" s="41"/>
      <c r="EG210" s="41"/>
      <c r="EH210" s="41"/>
      <c r="EI210" s="41"/>
      <c r="EJ210" s="41"/>
      <c r="EK210" s="41"/>
      <c r="EL210" s="41"/>
      <c r="EM210" s="41"/>
      <c r="EN210" s="41"/>
      <c r="EO210" s="41"/>
      <c r="EP210" s="41"/>
      <c r="EQ210" s="41"/>
      <c r="ER210" s="41"/>
      <c r="ES210" s="41"/>
      <c r="ET210" s="41"/>
      <c r="EU210" s="41"/>
      <c r="EV210" s="41"/>
      <c r="EW210" s="41"/>
      <c r="EX210" s="41"/>
      <c r="EY210" s="41"/>
      <c r="EZ210" s="41"/>
      <c r="FA210" s="41"/>
      <c r="FB210" s="41"/>
      <c r="FC210" s="41"/>
      <c r="FD210" s="41"/>
      <c r="FE210" s="41"/>
      <c r="FF210" s="41"/>
      <c r="FG210" s="41"/>
      <c r="FH210" s="41"/>
      <c r="FI210" s="41"/>
      <c r="FJ210" s="41"/>
      <c r="FK210" s="41"/>
      <c r="FL210" s="41"/>
      <c r="FM210" s="41"/>
      <c r="FN210" s="41"/>
      <c r="FO210" s="41"/>
      <c r="FP210" s="41"/>
      <c r="FQ210" s="41"/>
      <c r="FR210" s="41"/>
      <c r="FS210" s="41"/>
      <c r="FT210" s="41"/>
      <c r="FU210" s="41"/>
      <c r="FV210" s="41"/>
      <c r="FW210" s="41"/>
      <c r="FX210" s="41"/>
      <c r="FY210" s="41"/>
      <c r="FZ210" s="41"/>
      <c r="GA210" s="41"/>
      <c r="GB210" s="41"/>
      <c r="GC210" s="41"/>
      <c r="GD210" s="41"/>
      <c r="GE210" s="41"/>
      <c r="GF210" s="41"/>
      <c r="GG210" s="41"/>
      <c r="GH210" s="41"/>
      <c r="GI210" s="41"/>
      <c r="GJ210" s="41"/>
      <c r="GK210" s="41"/>
      <c r="GL210" s="41"/>
      <c r="GM210" s="41"/>
      <c r="GN210" s="41"/>
      <c r="GO210" s="41"/>
      <c r="GP210" s="41"/>
      <c r="GQ210" s="41"/>
      <c r="GR210" s="41"/>
      <c r="GS210" s="41"/>
      <c r="GT210" s="41"/>
      <c r="GU210" s="41"/>
      <c r="GV210" s="41"/>
      <c r="GW210" s="41"/>
      <c r="GX210" s="41"/>
    </row>
    <row r="211" spans="2:206" x14ac:dyDescent="0.25">
      <c r="B211" s="130">
        <v>209</v>
      </c>
      <c r="C211" s="17">
        <v>40360</v>
      </c>
      <c r="D211" s="18">
        <v>0.01</v>
      </c>
      <c r="E211" s="19">
        <f t="shared" si="5"/>
        <v>1.0001</v>
      </c>
      <c r="F211" s="133">
        <f>ROUND(PRODUCT(E211:$E$359),6)</f>
        <v>1.934761</v>
      </c>
      <c r="G211" s="153">
        <v>3467.4</v>
      </c>
      <c r="H211" s="168"/>
      <c r="I211" s="169">
        <f t="shared" si="6"/>
        <v>0</v>
      </c>
      <c r="J211" s="141"/>
      <c r="K211" s="136"/>
      <c r="L211" s="129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  <c r="FP211" s="41"/>
      <c r="FQ211" s="41"/>
      <c r="FR211" s="41"/>
      <c r="FS211" s="41"/>
      <c r="FT211" s="41"/>
      <c r="FU211" s="41"/>
      <c r="FV211" s="41"/>
      <c r="FW211" s="41"/>
      <c r="FX211" s="41"/>
      <c r="FY211" s="41"/>
      <c r="FZ211" s="41"/>
      <c r="GA211" s="41"/>
      <c r="GB211" s="41"/>
      <c r="GC211" s="41"/>
      <c r="GD211" s="41"/>
      <c r="GE211" s="41"/>
      <c r="GF211" s="41"/>
      <c r="GG211" s="41"/>
      <c r="GH211" s="41"/>
      <c r="GI211" s="41"/>
      <c r="GJ211" s="41"/>
      <c r="GK211" s="41"/>
      <c r="GL211" s="41"/>
      <c r="GM211" s="41"/>
      <c r="GN211" s="41"/>
      <c r="GO211" s="41"/>
      <c r="GP211" s="41"/>
      <c r="GQ211" s="41"/>
      <c r="GR211" s="41"/>
      <c r="GS211" s="41"/>
      <c r="GT211" s="41"/>
      <c r="GU211" s="41"/>
      <c r="GV211" s="41"/>
      <c r="GW211" s="41"/>
      <c r="GX211" s="41"/>
    </row>
    <row r="212" spans="2:206" x14ac:dyDescent="0.25">
      <c r="B212" s="130">
        <v>210</v>
      </c>
      <c r="C212" s="17">
        <v>40391</v>
      </c>
      <c r="D212" s="18">
        <v>0.04</v>
      </c>
      <c r="E212" s="19">
        <f t="shared" ref="E212:E297" si="7">ROUND(1+D212/100,6)</f>
        <v>1.0004</v>
      </c>
      <c r="F212" s="133">
        <f>ROUND(PRODUCT(E212:$E$359),6)</f>
        <v>1.9345680000000001</v>
      </c>
      <c r="G212" s="153">
        <v>3467.4</v>
      </c>
      <c r="H212" s="168"/>
      <c r="I212" s="169">
        <f t="shared" si="6"/>
        <v>0</v>
      </c>
      <c r="J212" s="141"/>
      <c r="K212" s="136"/>
      <c r="L212" s="129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  <c r="DT212" s="41"/>
      <c r="DU212" s="41"/>
      <c r="DV212" s="41"/>
      <c r="DW212" s="41"/>
      <c r="DX212" s="41"/>
      <c r="DY212" s="41"/>
      <c r="DZ212" s="41"/>
      <c r="EA212" s="41"/>
      <c r="EB212" s="41"/>
      <c r="EC212" s="41"/>
      <c r="ED212" s="41"/>
      <c r="EE212" s="41"/>
      <c r="EF212" s="41"/>
      <c r="EG212" s="41"/>
      <c r="EH212" s="41"/>
      <c r="EI212" s="41"/>
      <c r="EJ212" s="41"/>
      <c r="EK212" s="41"/>
      <c r="EL212" s="41"/>
      <c r="EM212" s="41"/>
      <c r="EN212" s="41"/>
      <c r="EO212" s="41"/>
      <c r="EP212" s="41"/>
      <c r="EQ212" s="41"/>
      <c r="ER212" s="41"/>
      <c r="ES212" s="41"/>
      <c r="ET212" s="41"/>
      <c r="EU212" s="41"/>
      <c r="EV212" s="41"/>
      <c r="EW212" s="41"/>
      <c r="EX212" s="41"/>
      <c r="EY212" s="41"/>
      <c r="EZ212" s="41"/>
      <c r="FA212" s="41"/>
      <c r="FB212" s="41"/>
      <c r="FC212" s="41"/>
      <c r="FD212" s="41"/>
      <c r="FE212" s="41"/>
      <c r="FF212" s="41"/>
      <c r="FG212" s="41"/>
      <c r="FH212" s="41"/>
      <c r="FI212" s="41"/>
      <c r="FJ212" s="41"/>
      <c r="FK212" s="41"/>
      <c r="FL212" s="41"/>
      <c r="FM212" s="41"/>
      <c r="FN212" s="41"/>
      <c r="FO212" s="41"/>
      <c r="FP212" s="41"/>
      <c r="FQ212" s="41"/>
      <c r="FR212" s="41"/>
      <c r="FS212" s="41"/>
      <c r="FT212" s="41"/>
      <c r="FU212" s="41"/>
      <c r="FV212" s="41"/>
      <c r="FW212" s="41"/>
      <c r="FX212" s="41"/>
      <c r="FY212" s="41"/>
      <c r="FZ212" s="41"/>
      <c r="GA212" s="41"/>
      <c r="GB212" s="41"/>
      <c r="GC212" s="41"/>
      <c r="GD212" s="41"/>
      <c r="GE212" s="41"/>
      <c r="GF212" s="41"/>
      <c r="GG212" s="41"/>
      <c r="GH212" s="41"/>
      <c r="GI212" s="41"/>
      <c r="GJ212" s="41"/>
      <c r="GK212" s="41"/>
      <c r="GL212" s="41"/>
      <c r="GM212" s="41"/>
      <c r="GN212" s="41"/>
      <c r="GO212" s="41"/>
      <c r="GP212" s="41"/>
      <c r="GQ212" s="41"/>
      <c r="GR212" s="41"/>
      <c r="GS212" s="41"/>
      <c r="GT212" s="41"/>
      <c r="GU212" s="41"/>
      <c r="GV212" s="41"/>
      <c r="GW212" s="41"/>
      <c r="GX212" s="41"/>
    </row>
    <row r="213" spans="2:206" x14ac:dyDescent="0.25">
      <c r="B213" s="130">
        <v>211</v>
      </c>
      <c r="C213" s="17">
        <v>40422</v>
      </c>
      <c r="D213" s="18">
        <v>0.45</v>
      </c>
      <c r="E213" s="19">
        <f t="shared" si="7"/>
        <v>1.0044999999999999</v>
      </c>
      <c r="F213" s="133">
        <f>ROUND(PRODUCT(E213:$E$359),6)</f>
        <v>1.933794</v>
      </c>
      <c r="G213" s="153">
        <v>3467.4</v>
      </c>
      <c r="H213" s="168"/>
      <c r="I213" s="169">
        <f t="shared" si="6"/>
        <v>0</v>
      </c>
      <c r="J213" s="141"/>
      <c r="K213" s="136"/>
      <c r="L213" s="129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  <c r="EE213" s="41"/>
      <c r="EF213" s="41"/>
      <c r="EG213" s="41"/>
      <c r="EH213" s="41"/>
      <c r="EI213" s="41"/>
      <c r="EJ213" s="41"/>
      <c r="EK213" s="41"/>
      <c r="EL213" s="41"/>
      <c r="EM213" s="41"/>
      <c r="EN213" s="41"/>
      <c r="EO213" s="41"/>
      <c r="EP213" s="41"/>
      <c r="EQ213" s="41"/>
      <c r="ER213" s="41"/>
      <c r="ES213" s="41"/>
      <c r="ET213" s="41"/>
      <c r="EU213" s="41"/>
      <c r="EV213" s="41"/>
      <c r="EW213" s="41"/>
      <c r="EX213" s="41"/>
      <c r="EY213" s="41"/>
      <c r="EZ213" s="41"/>
      <c r="FA213" s="41"/>
      <c r="FB213" s="41"/>
      <c r="FC213" s="41"/>
      <c r="FD213" s="41"/>
      <c r="FE213" s="41"/>
      <c r="FF213" s="41"/>
      <c r="FG213" s="41"/>
      <c r="FH213" s="41"/>
      <c r="FI213" s="41"/>
      <c r="FJ213" s="41"/>
      <c r="FK213" s="41"/>
      <c r="FL213" s="41"/>
      <c r="FM213" s="41"/>
      <c r="FN213" s="41"/>
      <c r="FO213" s="41"/>
      <c r="FP213" s="41"/>
      <c r="FQ213" s="41"/>
      <c r="FR213" s="41"/>
      <c r="FS213" s="41"/>
      <c r="FT213" s="41"/>
      <c r="FU213" s="41"/>
      <c r="FV213" s="41"/>
      <c r="FW213" s="41"/>
      <c r="FX213" s="41"/>
      <c r="FY213" s="41"/>
      <c r="FZ213" s="41"/>
      <c r="GA213" s="41"/>
      <c r="GB213" s="41"/>
      <c r="GC213" s="41"/>
      <c r="GD213" s="41"/>
      <c r="GE213" s="41"/>
      <c r="GF213" s="41"/>
      <c r="GG213" s="41"/>
      <c r="GH213" s="41"/>
      <c r="GI213" s="41"/>
      <c r="GJ213" s="41"/>
      <c r="GK213" s="41"/>
      <c r="GL213" s="41"/>
      <c r="GM213" s="41"/>
      <c r="GN213" s="41"/>
      <c r="GO213" s="41"/>
      <c r="GP213" s="41"/>
      <c r="GQ213" s="41"/>
      <c r="GR213" s="41"/>
      <c r="GS213" s="41"/>
      <c r="GT213" s="41"/>
      <c r="GU213" s="41"/>
      <c r="GV213" s="41"/>
      <c r="GW213" s="41"/>
      <c r="GX213" s="41"/>
    </row>
    <row r="214" spans="2:206" x14ac:dyDescent="0.25">
      <c r="B214" s="130">
        <v>212</v>
      </c>
      <c r="C214" s="17">
        <v>40452</v>
      </c>
      <c r="D214" s="18">
        <v>0.75</v>
      </c>
      <c r="E214" s="19">
        <f t="shared" si="7"/>
        <v>1.0075000000000001</v>
      </c>
      <c r="F214" s="133">
        <f>ROUND(PRODUCT(E214:$E$359),6)</f>
        <v>1.9251309999999999</v>
      </c>
      <c r="G214" s="153">
        <v>3467.4</v>
      </c>
      <c r="H214" s="168"/>
      <c r="I214" s="169">
        <f t="shared" si="6"/>
        <v>0</v>
      </c>
      <c r="J214" s="141"/>
      <c r="K214" s="136"/>
      <c r="L214" s="129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1"/>
      <c r="DY214" s="41"/>
      <c r="DZ214" s="41"/>
      <c r="EA214" s="41"/>
      <c r="EB214" s="41"/>
      <c r="EC214" s="41"/>
      <c r="ED214" s="41"/>
      <c r="EE214" s="41"/>
      <c r="EF214" s="41"/>
      <c r="EG214" s="41"/>
      <c r="EH214" s="41"/>
      <c r="EI214" s="41"/>
      <c r="EJ214" s="41"/>
      <c r="EK214" s="41"/>
      <c r="EL214" s="41"/>
      <c r="EM214" s="41"/>
      <c r="EN214" s="41"/>
      <c r="EO214" s="41"/>
      <c r="EP214" s="41"/>
      <c r="EQ214" s="41"/>
      <c r="ER214" s="41"/>
      <c r="ES214" s="41"/>
      <c r="ET214" s="41"/>
      <c r="EU214" s="41"/>
      <c r="EV214" s="41"/>
      <c r="EW214" s="41"/>
      <c r="EX214" s="41"/>
      <c r="EY214" s="41"/>
      <c r="EZ214" s="41"/>
      <c r="FA214" s="41"/>
      <c r="FB214" s="41"/>
      <c r="FC214" s="41"/>
      <c r="FD214" s="41"/>
      <c r="FE214" s="41"/>
      <c r="FF214" s="41"/>
      <c r="FG214" s="41"/>
      <c r="FH214" s="41"/>
      <c r="FI214" s="41"/>
      <c r="FJ214" s="41"/>
      <c r="FK214" s="41"/>
      <c r="FL214" s="41"/>
      <c r="FM214" s="41"/>
      <c r="FN214" s="41"/>
      <c r="FO214" s="41"/>
      <c r="FP214" s="41"/>
      <c r="FQ214" s="41"/>
      <c r="FR214" s="41"/>
      <c r="FS214" s="41"/>
      <c r="FT214" s="41"/>
      <c r="FU214" s="41"/>
      <c r="FV214" s="41"/>
      <c r="FW214" s="41"/>
      <c r="FX214" s="41"/>
      <c r="FY214" s="41"/>
      <c r="FZ214" s="41"/>
      <c r="GA214" s="41"/>
      <c r="GB214" s="41"/>
      <c r="GC214" s="41"/>
      <c r="GD214" s="41"/>
      <c r="GE214" s="41"/>
      <c r="GF214" s="41"/>
      <c r="GG214" s="41"/>
      <c r="GH214" s="41"/>
      <c r="GI214" s="41"/>
      <c r="GJ214" s="41"/>
      <c r="GK214" s="41"/>
      <c r="GL214" s="41"/>
      <c r="GM214" s="41"/>
      <c r="GN214" s="41"/>
      <c r="GO214" s="41"/>
      <c r="GP214" s="41"/>
      <c r="GQ214" s="41"/>
      <c r="GR214" s="41"/>
      <c r="GS214" s="41"/>
      <c r="GT214" s="41"/>
      <c r="GU214" s="41"/>
      <c r="GV214" s="41"/>
      <c r="GW214" s="41"/>
      <c r="GX214" s="41"/>
    </row>
    <row r="215" spans="2:206" x14ac:dyDescent="0.25">
      <c r="B215" s="130">
        <v>213</v>
      </c>
      <c r="C215" s="17">
        <v>40483</v>
      </c>
      <c r="D215" s="18">
        <v>0.83</v>
      </c>
      <c r="E215" s="19">
        <f t="shared" si="7"/>
        <v>1.0083</v>
      </c>
      <c r="F215" s="133">
        <f>ROUND(PRODUCT(E215:$E$359),6)</f>
        <v>1.9108000000000001</v>
      </c>
      <c r="G215" s="153">
        <v>3467.4</v>
      </c>
      <c r="H215" s="168"/>
      <c r="I215" s="169">
        <f t="shared" si="6"/>
        <v>0</v>
      </c>
      <c r="J215" s="141"/>
      <c r="K215" s="136"/>
      <c r="L215" s="129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1"/>
      <c r="EJ215" s="41"/>
      <c r="EK215" s="41"/>
      <c r="EL215" s="41"/>
      <c r="EM215" s="41"/>
      <c r="EN215" s="41"/>
      <c r="EO215" s="41"/>
      <c r="EP215" s="41"/>
      <c r="EQ215" s="41"/>
      <c r="ER215" s="41"/>
      <c r="ES215" s="41"/>
      <c r="ET215" s="41"/>
      <c r="EU215" s="41"/>
      <c r="EV215" s="41"/>
      <c r="EW215" s="41"/>
      <c r="EX215" s="41"/>
      <c r="EY215" s="41"/>
      <c r="EZ215" s="41"/>
      <c r="FA215" s="41"/>
      <c r="FB215" s="41"/>
      <c r="FC215" s="41"/>
      <c r="FD215" s="41"/>
      <c r="FE215" s="41"/>
      <c r="FF215" s="41"/>
      <c r="FG215" s="41"/>
      <c r="FH215" s="41"/>
      <c r="FI215" s="41"/>
      <c r="FJ215" s="41"/>
      <c r="FK215" s="41"/>
      <c r="FL215" s="41"/>
      <c r="FM215" s="41"/>
      <c r="FN215" s="41"/>
      <c r="FO215" s="41"/>
      <c r="FP215" s="41"/>
      <c r="FQ215" s="41"/>
      <c r="FR215" s="41"/>
      <c r="FS215" s="41"/>
      <c r="FT215" s="41"/>
      <c r="FU215" s="41"/>
      <c r="FV215" s="41"/>
      <c r="FW215" s="41"/>
      <c r="FX215" s="41"/>
      <c r="FY215" s="41"/>
      <c r="FZ215" s="41"/>
      <c r="GA215" s="41"/>
      <c r="GB215" s="41"/>
      <c r="GC215" s="41"/>
      <c r="GD215" s="41"/>
      <c r="GE215" s="41"/>
      <c r="GF215" s="41"/>
      <c r="GG215" s="41"/>
      <c r="GH215" s="41"/>
      <c r="GI215" s="41"/>
      <c r="GJ215" s="41"/>
      <c r="GK215" s="41"/>
      <c r="GL215" s="41"/>
      <c r="GM215" s="41"/>
      <c r="GN215" s="41"/>
      <c r="GO215" s="41"/>
      <c r="GP215" s="41"/>
      <c r="GQ215" s="41"/>
      <c r="GR215" s="41"/>
      <c r="GS215" s="41"/>
      <c r="GT215" s="41"/>
      <c r="GU215" s="41"/>
      <c r="GV215" s="41"/>
      <c r="GW215" s="41"/>
      <c r="GX215" s="41"/>
    </row>
    <row r="216" spans="2:206" x14ac:dyDescent="0.25">
      <c r="B216" s="130">
        <v>214</v>
      </c>
      <c r="C216" s="17">
        <v>40513</v>
      </c>
      <c r="D216" s="18">
        <v>0.63</v>
      </c>
      <c r="E216" s="19">
        <f t="shared" si="7"/>
        <v>1.0063</v>
      </c>
      <c r="F216" s="133">
        <f>ROUND(PRODUCT(E216:$E$359),6)</f>
        <v>1.8950709999999999</v>
      </c>
      <c r="G216" s="153">
        <v>3467.4</v>
      </c>
      <c r="H216" s="168"/>
      <c r="I216" s="169">
        <f t="shared" si="6"/>
        <v>0</v>
      </c>
      <c r="J216" s="141"/>
      <c r="K216" s="136"/>
      <c r="L216" s="129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  <c r="DU216" s="41"/>
      <c r="DV216" s="41"/>
      <c r="DW216" s="41"/>
      <c r="DX216" s="41"/>
      <c r="DY216" s="41"/>
      <c r="DZ216" s="41"/>
      <c r="EA216" s="41"/>
      <c r="EB216" s="41"/>
      <c r="EC216" s="41"/>
      <c r="ED216" s="41"/>
      <c r="EE216" s="41"/>
      <c r="EF216" s="41"/>
      <c r="EG216" s="41"/>
      <c r="EH216" s="41"/>
      <c r="EI216" s="41"/>
      <c r="EJ216" s="41"/>
      <c r="EK216" s="41"/>
      <c r="EL216" s="41"/>
      <c r="EM216" s="41"/>
      <c r="EN216" s="41"/>
      <c r="EO216" s="41"/>
      <c r="EP216" s="41"/>
      <c r="EQ216" s="41"/>
      <c r="ER216" s="41"/>
      <c r="ES216" s="41"/>
      <c r="ET216" s="41"/>
      <c r="EU216" s="41"/>
      <c r="EV216" s="41"/>
      <c r="EW216" s="41"/>
      <c r="EX216" s="41"/>
      <c r="EY216" s="41"/>
      <c r="EZ216" s="41"/>
      <c r="FA216" s="41"/>
      <c r="FB216" s="41"/>
      <c r="FC216" s="41"/>
      <c r="FD216" s="41"/>
      <c r="FE216" s="41"/>
      <c r="FF216" s="41"/>
      <c r="FG216" s="41"/>
      <c r="FH216" s="41"/>
      <c r="FI216" s="41"/>
      <c r="FJ216" s="41"/>
      <c r="FK216" s="41"/>
      <c r="FL216" s="41"/>
      <c r="FM216" s="41"/>
      <c r="FN216" s="41"/>
      <c r="FO216" s="41"/>
      <c r="FP216" s="41"/>
      <c r="FQ216" s="41"/>
      <c r="FR216" s="41"/>
      <c r="FS216" s="41"/>
      <c r="FT216" s="41"/>
      <c r="FU216" s="41"/>
      <c r="FV216" s="41"/>
      <c r="FW216" s="41"/>
      <c r="FX216" s="41"/>
      <c r="FY216" s="41"/>
      <c r="FZ216" s="41"/>
      <c r="GA216" s="41"/>
      <c r="GB216" s="41"/>
      <c r="GC216" s="41"/>
      <c r="GD216" s="41"/>
      <c r="GE216" s="41"/>
      <c r="GF216" s="41"/>
      <c r="GG216" s="41"/>
      <c r="GH216" s="41"/>
      <c r="GI216" s="41"/>
      <c r="GJ216" s="41"/>
      <c r="GK216" s="41"/>
      <c r="GL216" s="41"/>
      <c r="GM216" s="41"/>
      <c r="GN216" s="41"/>
      <c r="GO216" s="41"/>
      <c r="GP216" s="41"/>
      <c r="GQ216" s="41"/>
      <c r="GR216" s="41"/>
      <c r="GS216" s="41"/>
      <c r="GT216" s="41"/>
      <c r="GU216" s="41"/>
      <c r="GV216" s="41"/>
      <c r="GW216" s="41"/>
      <c r="GX216" s="41"/>
    </row>
    <row r="217" spans="2:206" s="36" customFormat="1" x14ac:dyDescent="0.25">
      <c r="B217" s="130">
        <v>215</v>
      </c>
      <c r="C217" s="22" t="s">
        <v>39</v>
      </c>
      <c r="D217" s="23">
        <f>D216</f>
        <v>0.63</v>
      </c>
      <c r="E217" s="24" t="s">
        <v>1</v>
      </c>
      <c r="F217" s="133">
        <f>ROUND(PRODUCT(E216:$E$359),6)</f>
        <v>1.8950709999999999</v>
      </c>
      <c r="G217" s="153">
        <v>3467.4</v>
      </c>
      <c r="H217" s="170">
        <f>H216</f>
        <v>0</v>
      </c>
      <c r="I217" s="169">
        <f>IF(H217&gt;G217,ROUND(H217*F217,2),0)</f>
        <v>0</v>
      </c>
      <c r="J217" s="141"/>
      <c r="K217" s="136"/>
      <c r="L217" s="129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  <c r="DY217" s="35"/>
      <c r="DZ217" s="35"/>
      <c r="EA217" s="35"/>
      <c r="EB217" s="35"/>
      <c r="EC217" s="35"/>
      <c r="ED217" s="35"/>
      <c r="EE217" s="35"/>
      <c r="EF217" s="35"/>
      <c r="EG217" s="35"/>
      <c r="EH217" s="35"/>
      <c r="EI217" s="35"/>
      <c r="EJ217" s="35"/>
      <c r="EK217" s="35"/>
      <c r="EL217" s="35"/>
      <c r="EM217" s="35"/>
      <c r="EN217" s="35"/>
      <c r="EO217" s="35"/>
      <c r="EP217" s="35"/>
      <c r="EQ217" s="35"/>
      <c r="ER217" s="35"/>
      <c r="ES217" s="35"/>
      <c r="ET217" s="35"/>
      <c r="EU217" s="35"/>
      <c r="EV217" s="35"/>
      <c r="EW217" s="35"/>
      <c r="EX217" s="35"/>
      <c r="EY217" s="35"/>
      <c r="EZ217" s="35"/>
      <c r="FA217" s="35"/>
      <c r="FB217" s="35"/>
      <c r="FC217" s="35"/>
      <c r="FD217" s="35"/>
      <c r="FE217" s="35"/>
      <c r="FF217" s="35"/>
      <c r="FG217" s="35"/>
      <c r="FH217" s="35"/>
      <c r="FI217" s="35"/>
      <c r="FJ217" s="35"/>
      <c r="FK217" s="35"/>
      <c r="FL217" s="35"/>
      <c r="FM217" s="35"/>
      <c r="FN217" s="35"/>
      <c r="FO217" s="35"/>
      <c r="FP217" s="35"/>
      <c r="FQ217" s="35"/>
      <c r="FR217" s="35"/>
      <c r="FS217" s="35"/>
      <c r="FT217" s="35"/>
      <c r="FU217" s="35"/>
      <c r="FV217" s="35"/>
      <c r="FW217" s="35"/>
      <c r="FX217" s="35"/>
      <c r="FY217" s="35"/>
      <c r="FZ217" s="35"/>
      <c r="GA217" s="35"/>
      <c r="GB217" s="35"/>
      <c r="GC217" s="35"/>
      <c r="GD217" s="35"/>
      <c r="GE217" s="35"/>
      <c r="GF217" s="35"/>
      <c r="GG217" s="35"/>
      <c r="GH217" s="35"/>
      <c r="GI217" s="35"/>
      <c r="GJ217" s="35"/>
      <c r="GK217" s="35"/>
      <c r="GL217" s="35"/>
      <c r="GM217" s="35"/>
      <c r="GN217" s="35"/>
      <c r="GO217" s="35"/>
      <c r="GP217" s="35"/>
      <c r="GQ217" s="35"/>
      <c r="GR217" s="35"/>
      <c r="GS217" s="35"/>
      <c r="GT217" s="35"/>
      <c r="GU217" s="35"/>
      <c r="GV217" s="35"/>
      <c r="GW217" s="35"/>
      <c r="GX217" s="35"/>
    </row>
    <row r="218" spans="2:206" x14ac:dyDescent="0.25">
      <c r="B218" s="130">
        <v>216</v>
      </c>
      <c r="C218" s="17">
        <v>40544</v>
      </c>
      <c r="D218" s="18">
        <v>0.83</v>
      </c>
      <c r="E218" s="19">
        <f t="shared" si="7"/>
        <v>1.0083</v>
      </c>
      <c r="F218" s="133">
        <f>ROUND(PRODUCT(E218:$E$359),6)</f>
        <v>1.8832070000000001</v>
      </c>
      <c r="G218" s="153">
        <v>3691.74</v>
      </c>
      <c r="H218" s="168"/>
      <c r="I218" s="169">
        <f t="shared" si="6"/>
        <v>0</v>
      </c>
      <c r="J218" s="141"/>
      <c r="K218" s="136"/>
      <c r="L218" s="129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  <c r="DT218" s="41"/>
      <c r="DU218" s="41"/>
      <c r="DV218" s="41"/>
      <c r="DW218" s="41"/>
      <c r="DX218" s="41"/>
      <c r="DY218" s="41"/>
      <c r="DZ218" s="41"/>
      <c r="EA218" s="41"/>
      <c r="EB218" s="41"/>
      <c r="EC218" s="41"/>
      <c r="ED218" s="41"/>
      <c r="EE218" s="41"/>
      <c r="EF218" s="41"/>
      <c r="EG218" s="41"/>
      <c r="EH218" s="41"/>
      <c r="EI218" s="41"/>
      <c r="EJ218" s="41"/>
      <c r="EK218" s="41"/>
      <c r="EL218" s="41"/>
      <c r="EM218" s="41"/>
      <c r="EN218" s="41"/>
      <c r="EO218" s="41"/>
      <c r="EP218" s="41"/>
      <c r="EQ218" s="41"/>
      <c r="ER218" s="41"/>
      <c r="ES218" s="41"/>
      <c r="ET218" s="41"/>
      <c r="EU218" s="41"/>
      <c r="EV218" s="41"/>
      <c r="EW218" s="41"/>
      <c r="EX218" s="41"/>
      <c r="EY218" s="41"/>
      <c r="EZ218" s="41"/>
      <c r="FA218" s="41"/>
      <c r="FB218" s="41"/>
      <c r="FC218" s="41"/>
      <c r="FD218" s="41"/>
      <c r="FE218" s="41"/>
      <c r="FF218" s="41"/>
      <c r="FG218" s="41"/>
      <c r="FH218" s="41"/>
      <c r="FI218" s="41"/>
      <c r="FJ218" s="41"/>
      <c r="FK218" s="41"/>
      <c r="FL218" s="41"/>
      <c r="FM218" s="41"/>
      <c r="FN218" s="41"/>
      <c r="FO218" s="41"/>
      <c r="FP218" s="41"/>
      <c r="FQ218" s="41"/>
      <c r="FR218" s="41"/>
      <c r="FS218" s="41"/>
      <c r="FT218" s="41"/>
      <c r="FU218" s="41"/>
      <c r="FV218" s="41"/>
      <c r="FW218" s="41"/>
      <c r="FX218" s="41"/>
      <c r="FY218" s="41"/>
      <c r="FZ218" s="41"/>
      <c r="GA218" s="41"/>
      <c r="GB218" s="41"/>
      <c r="GC218" s="41"/>
      <c r="GD218" s="41"/>
      <c r="GE218" s="41"/>
      <c r="GF218" s="41"/>
      <c r="GG218" s="41"/>
      <c r="GH218" s="41"/>
      <c r="GI218" s="41"/>
      <c r="GJ218" s="41"/>
      <c r="GK218" s="41"/>
      <c r="GL218" s="41"/>
      <c r="GM218" s="41"/>
      <c r="GN218" s="41"/>
      <c r="GO218" s="41"/>
      <c r="GP218" s="41"/>
      <c r="GQ218" s="41"/>
      <c r="GR218" s="41"/>
      <c r="GS218" s="41"/>
      <c r="GT218" s="41"/>
      <c r="GU218" s="41"/>
      <c r="GV218" s="41"/>
      <c r="GW218" s="41"/>
      <c r="GX218" s="41"/>
    </row>
    <row r="219" spans="2:206" x14ac:dyDescent="0.25">
      <c r="B219" s="130">
        <v>217</v>
      </c>
      <c r="C219" s="17">
        <v>40575</v>
      </c>
      <c r="D219" s="18">
        <v>0.8</v>
      </c>
      <c r="E219" s="19">
        <f t="shared" si="7"/>
        <v>1.008</v>
      </c>
      <c r="F219" s="133">
        <f>ROUND(PRODUCT(E219:$E$359),6)</f>
        <v>1.8677049999999999</v>
      </c>
      <c r="G219" s="153">
        <v>3691.74</v>
      </c>
      <c r="H219" s="168"/>
      <c r="I219" s="169">
        <f t="shared" si="6"/>
        <v>0</v>
      </c>
      <c r="J219" s="141"/>
      <c r="K219" s="136"/>
      <c r="L219" s="129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  <c r="DT219" s="41"/>
      <c r="DU219" s="41"/>
      <c r="DV219" s="41"/>
      <c r="DW219" s="41"/>
      <c r="DX219" s="41"/>
      <c r="DY219" s="41"/>
      <c r="DZ219" s="41"/>
      <c r="EA219" s="41"/>
      <c r="EB219" s="41"/>
      <c r="EC219" s="41"/>
      <c r="ED219" s="41"/>
      <c r="EE219" s="41"/>
      <c r="EF219" s="41"/>
      <c r="EG219" s="41"/>
      <c r="EH219" s="41"/>
      <c r="EI219" s="41"/>
      <c r="EJ219" s="41"/>
      <c r="EK219" s="41"/>
      <c r="EL219" s="41"/>
      <c r="EM219" s="41"/>
      <c r="EN219" s="41"/>
      <c r="EO219" s="41"/>
      <c r="EP219" s="41"/>
      <c r="EQ219" s="41"/>
      <c r="ER219" s="41"/>
      <c r="ES219" s="41"/>
      <c r="ET219" s="41"/>
      <c r="EU219" s="41"/>
      <c r="EV219" s="41"/>
      <c r="EW219" s="41"/>
      <c r="EX219" s="41"/>
      <c r="EY219" s="41"/>
      <c r="EZ219" s="41"/>
      <c r="FA219" s="41"/>
      <c r="FB219" s="41"/>
      <c r="FC219" s="41"/>
      <c r="FD219" s="41"/>
      <c r="FE219" s="41"/>
      <c r="FF219" s="41"/>
      <c r="FG219" s="41"/>
      <c r="FH219" s="41"/>
      <c r="FI219" s="41"/>
      <c r="FJ219" s="41"/>
      <c r="FK219" s="41"/>
      <c r="FL219" s="41"/>
      <c r="FM219" s="41"/>
      <c r="FN219" s="41"/>
      <c r="FO219" s="41"/>
      <c r="FP219" s="41"/>
      <c r="FQ219" s="41"/>
      <c r="FR219" s="41"/>
      <c r="FS219" s="41"/>
      <c r="FT219" s="41"/>
      <c r="FU219" s="41"/>
      <c r="FV219" s="41"/>
      <c r="FW219" s="41"/>
      <c r="FX219" s="41"/>
      <c r="FY219" s="41"/>
      <c r="FZ219" s="41"/>
      <c r="GA219" s="41"/>
      <c r="GB219" s="41"/>
      <c r="GC219" s="41"/>
      <c r="GD219" s="41"/>
      <c r="GE219" s="41"/>
      <c r="GF219" s="41"/>
      <c r="GG219" s="41"/>
      <c r="GH219" s="41"/>
      <c r="GI219" s="41"/>
      <c r="GJ219" s="41"/>
      <c r="GK219" s="41"/>
      <c r="GL219" s="41"/>
      <c r="GM219" s="41"/>
      <c r="GN219" s="41"/>
      <c r="GO219" s="41"/>
      <c r="GP219" s="41"/>
      <c r="GQ219" s="41"/>
      <c r="GR219" s="41"/>
      <c r="GS219" s="41"/>
      <c r="GT219" s="41"/>
      <c r="GU219" s="41"/>
      <c r="GV219" s="41"/>
      <c r="GW219" s="41"/>
      <c r="GX219" s="41"/>
    </row>
    <row r="220" spans="2:206" x14ac:dyDescent="0.25">
      <c r="B220" s="130">
        <v>218</v>
      </c>
      <c r="C220" s="17">
        <v>40603</v>
      </c>
      <c r="D220" s="18">
        <v>0.79</v>
      </c>
      <c r="E220" s="19">
        <f t="shared" si="7"/>
        <v>1.0079</v>
      </c>
      <c r="F220" s="133">
        <f>ROUND(PRODUCT(E220:$E$359),6)</f>
        <v>1.8528819999999999</v>
      </c>
      <c r="G220" s="153">
        <v>3691.74</v>
      </c>
      <c r="H220" s="168"/>
      <c r="I220" s="169">
        <f t="shared" si="6"/>
        <v>0</v>
      </c>
      <c r="J220" s="141"/>
      <c r="K220" s="136"/>
      <c r="L220" s="129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1"/>
      <c r="DS220" s="41"/>
      <c r="DT220" s="41"/>
      <c r="DU220" s="41"/>
      <c r="DV220" s="41"/>
      <c r="DW220" s="41"/>
      <c r="DX220" s="41"/>
      <c r="DY220" s="41"/>
      <c r="DZ220" s="41"/>
      <c r="EA220" s="41"/>
      <c r="EB220" s="41"/>
      <c r="EC220" s="41"/>
      <c r="ED220" s="41"/>
      <c r="EE220" s="41"/>
      <c r="EF220" s="41"/>
      <c r="EG220" s="41"/>
      <c r="EH220" s="41"/>
      <c r="EI220" s="41"/>
      <c r="EJ220" s="41"/>
      <c r="EK220" s="41"/>
      <c r="EL220" s="41"/>
      <c r="EM220" s="41"/>
      <c r="EN220" s="41"/>
      <c r="EO220" s="41"/>
      <c r="EP220" s="41"/>
      <c r="EQ220" s="41"/>
      <c r="ER220" s="41"/>
      <c r="ES220" s="41"/>
      <c r="ET220" s="41"/>
      <c r="EU220" s="41"/>
      <c r="EV220" s="41"/>
      <c r="EW220" s="41"/>
      <c r="EX220" s="41"/>
      <c r="EY220" s="41"/>
      <c r="EZ220" s="41"/>
      <c r="FA220" s="41"/>
      <c r="FB220" s="41"/>
      <c r="FC220" s="41"/>
      <c r="FD220" s="41"/>
      <c r="FE220" s="41"/>
      <c r="FF220" s="41"/>
      <c r="FG220" s="41"/>
      <c r="FH220" s="41"/>
      <c r="FI220" s="41"/>
      <c r="FJ220" s="41"/>
      <c r="FK220" s="41"/>
      <c r="FL220" s="41"/>
      <c r="FM220" s="41"/>
      <c r="FN220" s="41"/>
      <c r="FO220" s="41"/>
      <c r="FP220" s="41"/>
      <c r="FQ220" s="41"/>
      <c r="FR220" s="41"/>
      <c r="FS220" s="41"/>
      <c r="FT220" s="41"/>
      <c r="FU220" s="41"/>
      <c r="FV220" s="41"/>
      <c r="FW220" s="41"/>
      <c r="FX220" s="41"/>
      <c r="FY220" s="41"/>
      <c r="FZ220" s="41"/>
      <c r="GA220" s="41"/>
      <c r="GB220" s="41"/>
      <c r="GC220" s="41"/>
      <c r="GD220" s="41"/>
      <c r="GE220" s="41"/>
      <c r="GF220" s="41"/>
      <c r="GG220" s="41"/>
      <c r="GH220" s="41"/>
      <c r="GI220" s="41"/>
      <c r="GJ220" s="41"/>
      <c r="GK220" s="41"/>
      <c r="GL220" s="41"/>
      <c r="GM220" s="41"/>
      <c r="GN220" s="41"/>
      <c r="GO220" s="41"/>
      <c r="GP220" s="41"/>
      <c r="GQ220" s="41"/>
      <c r="GR220" s="41"/>
      <c r="GS220" s="41"/>
      <c r="GT220" s="41"/>
      <c r="GU220" s="41"/>
      <c r="GV220" s="41"/>
      <c r="GW220" s="41"/>
      <c r="GX220" s="41"/>
    </row>
    <row r="221" spans="2:206" x14ac:dyDescent="0.25">
      <c r="B221" s="130">
        <v>219</v>
      </c>
      <c r="C221" s="17">
        <v>40634</v>
      </c>
      <c r="D221" s="18">
        <v>0.77</v>
      </c>
      <c r="E221" s="19">
        <f t="shared" si="7"/>
        <v>1.0077</v>
      </c>
      <c r="F221" s="133">
        <f>ROUND(PRODUCT(E221:$E$359),6)</f>
        <v>1.8383590000000001</v>
      </c>
      <c r="G221" s="153">
        <v>3691.74</v>
      </c>
      <c r="H221" s="168"/>
      <c r="I221" s="169">
        <f t="shared" si="6"/>
        <v>0</v>
      </c>
      <c r="J221" s="141"/>
      <c r="K221" s="136"/>
      <c r="L221" s="129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DT221" s="41"/>
      <c r="DU221" s="41"/>
      <c r="DV221" s="41"/>
      <c r="DW221" s="41"/>
      <c r="DX221" s="41"/>
      <c r="DY221" s="41"/>
      <c r="DZ221" s="41"/>
      <c r="EA221" s="41"/>
      <c r="EB221" s="41"/>
      <c r="EC221" s="41"/>
      <c r="ED221" s="41"/>
      <c r="EE221" s="41"/>
      <c r="EF221" s="41"/>
      <c r="EG221" s="41"/>
      <c r="EH221" s="41"/>
      <c r="EI221" s="41"/>
      <c r="EJ221" s="41"/>
      <c r="EK221" s="41"/>
      <c r="EL221" s="41"/>
      <c r="EM221" s="41"/>
      <c r="EN221" s="41"/>
      <c r="EO221" s="41"/>
      <c r="EP221" s="41"/>
      <c r="EQ221" s="41"/>
      <c r="ER221" s="41"/>
      <c r="ES221" s="41"/>
      <c r="ET221" s="41"/>
      <c r="EU221" s="41"/>
      <c r="EV221" s="41"/>
      <c r="EW221" s="41"/>
      <c r="EX221" s="41"/>
      <c r="EY221" s="41"/>
      <c r="EZ221" s="41"/>
      <c r="FA221" s="41"/>
      <c r="FB221" s="41"/>
      <c r="FC221" s="41"/>
      <c r="FD221" s="41"/>
      <c r="FE221" s="41"/>
      <c r="FF221" s="41"/>
      <c r="FG221" s="41"/>
      <c r="FH221" s="41"/>
      <c r="FI221" s="41"/>
      <c r="FJ221" s="41"/>
      <c r="FK221" s="41"/>
      <c r="FL221" s="41"/>
      <c r="FM221" s="41"/>
      <c r="FN221" s="41"/>
      <c r="FO221" s="41"/>
      <c r="FP221" s="41"/>
      <c r="FQ221" s="41"/>
      <c r="FR221" s="41"/>
      <c r="FS221" s="41"/>
      <c r="FT221" s="41"/>
      <c r="FU221" s="41"/>
      <c r="FV221" s="41"/>
      <c r="FW221" s="41"/>
      <c r="FX221" s="41"/>
      <c r="FY221" s="41"/>
      <c r="FZ221" s="41"/>
      <c r="GA221" s="41"/>
      <c r="GB221" s="41"/>
      <c r="GC221" s="41"/>
      <c r="GD221" s="41"/>
      <c r="GE221" s="41"/>
      <c r="GF221" s="41"/>
      <c r="GG221" s="41"/>
      <c r="GH221" s="41"/>
      <c r="GI221" s="41"/>
      <c r="GJ221" s="41"/>
      <c r="GK221" s="41"/>
      <c r="GL221" s="41"/>
      <c r="GM221" s="41"/>
      <c r="GN221" s="41"/>
      <c r="GO221" s="41"/>
      <c r="GP221" s="41"/>
      <c r="GQ221" s="41"/>
      <c r="GR221" s="41"/>
      <c r="GS221" s="41"/>
      <c r="GT221" s="41"/>
      <c r="GU221" s="41"/>
      <c r="GV221" s="41"/>
      <c r="GW221" s="41"/>
      <c r="GX221" s="41"/>
    </row>
    <row r="222" spans="2:206" x14ac:dyDescent="0.25">
      <c r="B222" s="130">
        <v>220</v>
      </c>
      <c r="C222" s="17">
        <v>40664</v>
      </c>
      <c r="D222" s="18">
        <v>0.47</v>
      </c>
      <c r="E222" s="19">
        <f t="shared" si="7"/>
        <v>1.0046999999999999</v>
      </c>
      <c r="F222" s="133">
        <f>ROUND(PRODUCT(E222:$E$359),6)</f>
        <v>1.8243119999999999</v>
      </c>
      <c r="G222" s="153">
        <v>3691.74</v>
      </c>
      <c r="H222" s="168"/>
      <c r="I222" s="169">
        <f t="shared" si="6"/>
        <v>0</v>
      </c>
      <c r="J222" s="141"/>
      <c r="K222" s="136"/>
      <c r="L222" s="129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DT222" s="41"/>
      <c r="DU222" s="41"/>
      <c r="DV222" s="41"/>
      <c r="DW222" s="41"/>
      <c r="DX222" s="41"/>
      <c r="DY222" s="41"/>
      <c r="DZ222" s="41"/>
      <c r="EA222" s="41"/>
      <c r="EB222" s="41"/>
      <c r="EC222" s="41"/>
      <c r="ED222" s="41"/>
      <c r="EE222" s="41"/>
      <c r="EF222" s="41"/>
      <c r="EG222" s="41"/>
      <c r="EH222" s="41"/>
      <c r="EI222" s="41"/>
      <c r="EJ222" s="41"/>
      <c r="EK222" s="41"/>
      <c r="EL222" s="41"/>
      <c r="EM222" s="41"/>
      <c r="EN222" s="41"/>
      <c r="EO222" s="41"/>
      <c r="EP222" s="41"/>
      <c r="EQ222" s="41"/>
      <c r="ER222" s="41"/>
      <c r="ES222" s="41"/>
      <c r="ET222" s="41"/>
      <c r="EU222" s="41"/>
      <c r="EV222" s="41"/>
      <c r="EW222" s="41"/>
      <c r="EX222" s="41"/>
      <c r="EY222" s="41"/>
      <c r="EZ222" s="41"/>
      <c r="FA222" s="41"/>
      <c r="FB222" s="41"/>
      <c r="FC222" s="41"/>
      <c r="FD222" s="41"/>
      <c r="FE222" s="41"/>
      <c r="FF222" s="41"/>
      <c r="FG222" s="41"/>
      <c r="FH222" s="41"/>
      <c r="FI222" s="41"/>
      <c r="FJ222" s="41"/>
      <c r="FK222" s="41"/>
      <c r="FL222" s="41"/>
      <c r="FM222" s="41"/>
      <c r="FN222" s="41"/>
      <c r="FO222" s="41"/>
      <c r="FP222" s="41"/>
      <c r="FQ222" s="41"/>
      <c r="FR222" s="41"/>
      <c r="FS222" s="41"/>
      <c r="FT222" s="41"/>
      <c r="FU222" s="41"/>
      <c r="FV222" s="41"/>
      <c r="FW222" s="41"/>
      <c r="FX222" s="41"/>
      <c r="FY222" s="41"/>
      <c r="FZ222" s="41"/>
      <c r="GA222" s="41"/>
      <c r="GB222" s="41"/>
      <c r="GC222" s="41"/>
      <c r="GD222" s="41"/>
      <c r="GE222" s="41"/>
      <c r="GF222" s="41"/>
      <c r="GG222" s="41"/>
      <c r="GH222" s="41"/>
      <c r="GI222" s="41"/>
      <c r="GJ222" s="41"/>
      <c r="GK222" s="41"/>
      <c r="GL222" s="41"/>
      <c r="GM222" s="41"/>
      <c r="GN222" s="41"/>
      <c r="GO222" s="41"/>
      <c r="GP222" s="41"/>
      <c r="GQ222" s="41"/>
      <c r="GR222" s="41"/>
      <c r="GS222" s="41"/>
      <c r="GT222" s="41"/>
      <c r="GU222" s="41"/>
      <c r="GV222" s="41"/>
      <c r="GW222" s="41"/>
      <c r="GX222" s="41"/>
    </row>
    <row r="223" spans="2:206" x14ac:dyDescent="0.25">
      <c r="B223" s="130">
        <v>221</v>
      </c>
      <c r="C223" s="17">
        <v>40695</v>
      </c>
      <c r="D223" s="18">
        <v>0.15</v>
      </c>
      <c r="E223" s="19">
        <f t="shared" si="7"/>
        <v>1.0015000000000001</v>
      </c>
      <c r="F223" s="133">
        <f>ROUND(PRODUCT(E223:$E$359),6)</f>
        <v>1.8157779999999999</v>
      </c>
      <c r="G223" s="153">
        <v>3691.74</v>
      </c>
      <c r="H223" s="168"/>
      <c r="I223" s="169">
        <f t="shared" si="6"/>
        <v>0</v>
      </c>
      <c r="J223" s="141"/>
      <c r="K223" s="136"/>
      <c r="L223" s="129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DT223" s="41"/>
      <c r="DU223" s="41"/>
      <c r="DV223" s="41"/>
      <c r="DW223" s="41"/>
      <c r="DX223" s="41"/>
      <c r="DY223" s="41"/>
      <c r="DZ223" s="41"/>
      <c r="EA223" s="41"/>
      <c r="EB223" s="41"/>
      <c r="EC223" s="41"/>
      <c r="ED223" s="41"/>
      <c r="EE223" s="41"/>
      <c r="EF223" s="41"/>
      <c r="EG223" s="41"/>
      <c r="EH223" s="41"/>
      <c r="EI223" s="41"/>
      <c r="EJ223" s="41"/>
      <c r="EK223" s="41"/>
      <c r="EL223" s="41"/>
      <c r="EM223" s="41"/>
      <c r="EN223" s="41"/>
      <c r="EO223" s="41"/>
      <c r="EP223" s="41"/>
      <c r="EQ223" s="41"/>
      <c r="ER223" s="41"/>
      <c r="ES223" s="41"/>
      <c r="ET223" s="41"/>
      <c r="EU223" s="41"/>
      <c r="EV223" s="41"/>
      <c r="EW223" s="41"/>
      <c r="EX223" s="41"/>
      <c r="EY223" s="41"/>
      <c r="EZ223" s="41"/>
      <c r="FA223" s="41"/>
      <c r="FB223" s="41"/>
      <c r="FC223" s="41"/>
      <c r="FD223" s="41"/>
      <c r="FE223" s="41"/>
      <c r="FF223" s="41"/>
      <c r="FG223" s="41"/>
      <c r="FH223" s="41"/>
      <c r="FI223" s="41"/>
      <c r="FJ223" s="41"/>
      <c r="FK223" s="41"/>
      <c r="FL223" s="41"/>
      <c r="FM223" s="41"/>
      <c r="FN223" s="41"/>
      <c r="FO223" s="41"/>
      <c r="FP223" s="41"/>
      <c r="FQ223" s="41"/>
      <c r="FR223" s="41"/>
      <c r="FS223" s="41"/>
      <c r="FT223" s="41"/>
      <c r="FU223" s="41"/>
      <c r="FV223" s="41"/>
      <c r="FW223" s="41"/>
      <c r="FX223" s="41"/>
      <c r="FY223" s="41"/>
      <c r="FZ223" s="41"/>
      <c r="GA223" s="41"/>
      <c r="GB223" s="41"/>
      <c r="GC223" s="41"/>
      <c r="GD223" s="41"/>
      <c r="GE223" s="41"/>
      <c r="GF223" s="41"/>
      <c r="GG223" s="41"/>
      <c r="GH223" s="41"/>
      <c r="GI223" s="41"/>
      <c r="GJ223" s="41"/>
      <c r="GK223" s="41"/>
      <c r="GL223" s="41"/>
      <c r="GM223" s="41"/>
      <c r="GN223" s="41"/>
      <c r="GO223" s="41"/>
      <c r="GP223" s="41"/>
      <c r="GQ223" s="41"/>
      <c r="GR223" s="41"/>
      <c r="GS223" s="41"/>
      <c r="GT223" s="41"/>
      <c r="GU223" s="41"/>
      <c r="GV223" s="41"/>
      <c r="GW223" s="41"/>
      <c r="GX223" s="41"/>
    </row>
    <row r="224" spans="2:206" x14ac:dyDescent="0.25">
      <c r="B224" s="130">
        <v>222</v>
      </c>
      <c r="C224" s="17">
        <v>40725</v>
      </c>
      <c r="D224" s="18">
        <v>0.16</v>
      </c>
      <c r="E224" s="19">
        <f t="shared" si="7"/>
        <v>1.0016</v>
      </c>
      <c r="F224" s="133">
        <f>ROUND(PRODUCT(E224:$E$359),6)</f>
        <v>1.8130580000000001</v>
      </c>
      <c r="G224" s="153">
        <v>3691.74</v>
      </c>
      <c r="H224" s="168"/>
      <c r="I224" s="169">
        <f t="shared" si="6"/>
        <v>0</v>
      </c>
      <c r="J224" s="141"/>
      <c r="K224" s="136"/>
      <c r="L224" s="129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1"/>
      <c r="DT224" s="41"/>
      <c r="DU224" s="41"/>
      <c r="DV224" s="41"/>
      <c r="DW224" s="41"/>
      <c r="DX224" s="41"/>
      <c r="DY224" s="41"/>
      <c r="DZ224" s="41"/>
      <c r="EA224" s="41"/>
      <c r="EB224" s="41"/>
      <c r="EC224" s="41"/>
      <c r="ED224" s="41"/>
      <c r="EE224" s="41"/>
      <c r="EF224" s="41"/>
      <c r="EG224" s="41"/>
      <c r="EH224" s="41"/>
      <c r="EI224" s="41"/>
      <c r="EJ224" s="41"/>
      <c r="EK224" s="41"/>
      <c r="EL224" s="41"/>
      <c r="EM224" s="41"/>
      <c r="EN224" s="41"/>
      <c r="EO224" s="41"/>
      <c r="EP224" s="41"/>
      <c r="EQ224" s="41"/>
      <c r="ER224" s="41"/>
      <c r="ES224" s="41"/>
      <c r="ET224" s="41"/>
      <c r="EU224" s="41"/>
      <c r="EV224" s="41"/>
      <c r="EW224" s="41"/>
      <c r="EX224" s="41"/>
      <c r="EY224" s="41"/>
      <c r="EZ224" s="41"/>
      <c r="FA224" s="41"/>
      <c r="FB224" s="41"/>
      <c r="FC224" s="41"/>
      <c r="FD224" s="41"/>
      <c r="FE224" s="41"/>
      <c r="FF224" s="41"/>
      <c r="FG224" s="41"/>
      <c r="FH224" s="41"/>
      <c r="FI224" s="41"/>
      <c r="FJ224" s="41"/>
      <c r="FK224" s="41"/>
      <c r="FL224" s="41"/>
      <c r="FM224" s="41"/>
      <c r="FN224" s="41"/>
      <c r="FO224" s="41"/>
      <c r="FP224" s="41"/>
      <c r="FQ224" s="41"/>
      <c r="FR224" s="41"/>
      <c r="FS224" s="41"/>
      <c r="FT224" s="41"/>
      <c r="FU224" s="41"/>
      <c r="FV224" s="41"/>
      <c r="FW224" s="41"/>
      <c r="FX224" s="41"/>
      <c r="FY224" s="41"/>
      <c r="FZ224" s="41"/>
      <c r="GA224" s="41"/>
      <c r="GB224" s="41"/>
      <c r="GC224" s="41"/>
      <c r="GD224" s="41"/>
      <c r="GE224" s="41"/>
      <c r="GF224" s="41"/>
      <c r="GG224" s="41"/>
      <c r="GH224" s="41"/>
      <c r="GI224" s="41"/>
      <c r="GJ224" s="41"/>
      <c r="GK224" s="41"/>
      <c r="GL224" s="41"/>
      <c r="GM224" s="41"/>
      <c r="GN224" s="41"/>
      <c r="GO224" s="41"/>
      <c r="GP224" s="41"/>
      <c r="GQ224" s="41"/>
      <c r="GR224" s="41"/>
      <c r="GS224" s="41"/>
      <c r="GT224" s="41"/>
      <c r="GU224" s="41"/>
      <c r="GV224" s="41"/>
      <c r="GW224" s="41"/>
      <c r="GX224" s="41"/>
    </row>
    <row r="225" spans="2:206" x14ac:dyDescent="0.25">
      <c r="B225" s="130">
        <v>223</v>
      </c>
      <c r="C225" s="17">
        <v>40756</v>
      </c>
      <c r="D225" s="18">
        <v>0.37</v>
      </c>
      <c r="E225" s="19">
        <f t="shared" si="7"/>
        <v>1.0037</v>
      </c>
      <c r="F225" s="133">
        <f>ROUND(PRODUCT(E225:$E$359),6)</f>
        <v>1.810162</v>
      </c>
      <c r="G225" s="153">
        <v>3691.74</v>
      </c>
      <c r="H225" s="168"/>
      <c r="I225" s="169">
        <f t="shared" si="6"/>
        <v>0</v>
      </c>
      <c r="J225" s="141"/>
      <c r="K225" s="136"/>
      <c r="L225" s="129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1"/>
      <c r="DT225" s="41"/>
      <c r="DU225" s="41"/>
      <c r="DV225" s="41"/>
      <c r="DW225" s="41"/>
      <c r="DX225" s="41"/>
      <c r="DY225" s="41"/>
      <c r="DZ225" s="41"/>
      <c r="EA225" s="41"/>
      <c r="EB225" s="41"/>
      <c r="EC225" s="41"/>
      <c r="ED225" s="41"/>
      <c r="EE225" s="41"/>
      <c r="EF225" s="41"/>
      <c r="EG225" s="41"/>
      <c r="EH225" s="41"/>
      <c r="EI225" s="41"/>
      <c r="EJ225" s="41"/>
      <c r="EK225" s="41"/>
      <c r="EL225" s="41"/>
      <c r="EM225" s="41"/>
      <c r="EN225" s="41"/>
      <c r="EO225" s="41"/>
      <c r="EP225" s="41"/>
      <c r="EQ225" s="41"/>
      <c r="ER225" s="41"/>
      <c r="ES225" s="41"/>
      <c r="ET225" s="41"/>
      <c r="EU225" s="41"/>
      <c r="EV225" s="41"/>
      <c r="EW225" s="41"/>
      <c r="EX225" s="41"/>
      <c r="EY225" s="41"/>
      <c r="EZ225" s="41"/>
      <c r="FA225" s="41"/>
      <c r="FB225" s="41"/>
      <c r="FC225" s="41"/>
      <c r="FD225" s="41"/>
      <c r="FE225" s="41"/>
      <c r="FF225" s="41"/>
      <c r="FG225" s="41"/>
      <c r="FH225" s="41"/>
      <c r="FI225" s="41"/>
      <c r="FJ225" s="41"/>
      <c r="FK225" s="41"/>
      <c r="FL225" s="41"/>
      <c r="FM225" s="41"/>
      <c r="FN225" s="41"/>
      <c r="FO225" s="41"/>
      <c r="FP225" s="41"/>
      <c r="FQ225" s="41"/>
      <c r="FR225" s="41"/>
      <c r="FS225" s="41"/>
      <c r="FT225" s="41"/>
      <c r="FU225" s="41"/>
      <c r="FV225" s="41"/>
      <c r="FW225" s="41"/>
      <c r="FX225" s="41"/>
      <c r="FY225" s="41"/>
      <c r="FZ225" s="41"/>
      <c r="GA225" s="41"/>
      <c r="GB225" s="41"/>
      <c r="GC225" s="41"/>
      <c r="GD225" s="41"/>
      <c r="GE225" s="41"/>
      <c r="GF225" s="41"/>
      <c r="GG225" s="41"/>
      <c r="GH225" s="41"/>
      <c r="GI225" s="41"/>
      <c r="GJ225" s="41"/>
      <c r="GK225" s="41"/>
      <c r="GL225" s="41"/>
      <c r="GM225" s="41"/>
      <c r="GN225" s="41"/>
      <c r="GO225" s="41"/>
      <c r="GP225" s="41"/>
      <c r="GQ225" s="41"/>
      <c r="GR225" s="41"/>
      <c r="GS225" s="41"/>
      <c r="GT225" s="41"/>
      <c r="GU225" s="41"/>
      <c r="GV225" s="41"/>
      <c r="GW225" s="41"/>
      <c r="GX225" s="41"/>
    </row>
    <row r="226" spans="2:206" x14ac:dyDescent="0.25">
      <c r="B226" s="130">
        <v>224</v>
      </c>
      <c r="C226" s="17">
        <v>40787</v>
      </c>
      <c r="D226" s="18">
        <v>0.53</v>
      </c>
      <c r="E226" s="19">
        <f t="shared" si="7"/>
        <v>1.0053000000000001</v>
      </c>
      <c r="F226" s="133">
        <f>ROUND(PRODUCT(E226:$E$359),6)</f>
        <v>1.8034889999999999</v>
      </c>
      <c r="G226" s="153">
        <v>3691.74</v>
      </c>
      <c r="H226" s="168"/>
      <c r="I226" s="169">
        <f t="shared" si="6"/>
        <v>0</v>
      </c>
      <c r="J226" s="141"/>
      <c r="K226" s="136"/>
      <c r="L226" s="129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  <c r="DT226" s="41"/>
      <c r="DU226" s="41"/>
      <c r="DV226" s="41"/>
      <c r="DW226" s="41"/>
      <c r="DX226" s="41"/>
      <c r="DY226" s="41"/>
      <c r="DZ226" s="41"/>
      <c r="EA226" s="41"/>
      <c r="EB226" s="41"/>
      <c r="EC226" s="41"/>
      <c r="ED226" s="41"/>
      <c r="EE226" s="41"/>
      <c r="EF226" s="41"/>
      <c r="EG226" s="41"/>
      <c r="EH226" s="41"/>
      <c r="EI226" s="41"/>
      <c r="EJ226" s="41"/>
      <c r="EK226" s="41"/>
      <c r="EL226" s="41"/>
      <c r="EM226" s="41"/>
      <c r="EN226" s="41"/>
      <c r="EO226" s="41"/>
      <c r="EP226" s="41"/>
      <c r="EQ226" s="41"/>
      <c r="ER226" s="41"/>
      <c r="ES226" s="41"/>
      <c r="ET226" s="41"/>
      <c r="EU226" s="41"/>
      <c r="EV226" s="41"/>
      <c r="EW226" s="41"/>
      <c r="EX226" s="41"/>
      <c r="EY226" s="41"/>
      <c r="EZ226" s="41"/>
      <c r="FA226" s="41"/>
      <c r="FB226" s="41"/>
      <c r="FC226" s="41"/>
      <c r="FD226" s="41"/>
      <c r="FE226" s="41"/>
      <c r="FF226" s="41"/>
      <c r="FG226" s="41"/>
      <c r="FH226" s="41"/>
      <c r="FI226" s="41"/>
      <c r="FJ226" s="41"/>
      <c r="FK226" s="41"/>
      <c r="FL226" s="41"/>
      <c r="FM226" s="41"/>
      <c r="FN226" s="41"/>
      <c r="FO226" s="41"/>
      <c r="FP226" s="41"/>
      <c r="FQ226" s="41"/>
      <c r="FR226" s="41"/>
      <c r="FS226" s="41"/>
      <c r="FT226" s="41"/>
      <c r="FU226" s="41"/>
      <c r="FV226" s="41"/>
      <c r="FW226" s="41"/>
      <c r="FX226" s="41"/>
      <c r="FY226" s="41"/>
      <c r="FZ226" s="41"/>
      <c r="GA226" s="41"/>
      <c r="GB226" s="41"/>
      <c r="GC226" s="41"/>
      <c r="GD226" s="41"/>
      <c r="GE226" s="41"/>
      <c r="GF226" s="41"/>
      <c r="GG226" s="41"/>
      <c r="GH226" s="41"/>
      <c r="GI226" s="41"/>
      <c r="GJ226" s="41"/>
      <c r="GK226" s="41"/>
      <c r="GL226" s="41"/>
      <c r="GM226" s="41"/>
      <c r="GN226" s="41"/>
      <c r="GO226" s="41"/>
      <c r="GP226" s="41"/>
      <c r="GQ226" s="41"/>
      <c r="GR226" s="41"/>
      <c r="GS226" s="41"/>
      <c r="GT226" s="41"/>
      <c r="GU226" s="41"/>
      <c r="GV226" s="41"/>
      <c r="GW226" s="41"/>
      <c r="GX226" s="41"/>
    </row>
    <row r="227" spans="2:206" x14ac:dyDescent="0.25">
      <c r="B227" s="130">
        <v>225</v>
      </c>
      <c r="C227" s="17">
        <v>40817</v>
      </c>
      <c r="D227" s="18">
        <v>0.43</v>
      </c>
      <c r="E227" s="19">
        <f t="shared" si="7"/>
        <v>1.0043</v>
      </c>
      <c r="F227" s="133">
        <f>ROUND(PRODUCT(E227:$E$359),6)</f>
        <v>1.793981</v>
      </c>
      <c r="G227" s="153">
        <v>3691.74</v>
      </c>
      <c r="H227" s="168"/>
      <c r="I227" s="169">
        <f t="shared" si="6"/>
        <v>0</v>
      </c>
      <c r="J227" s="141"/>
      <c r="K227" s="136"/>
      <c r="L227" s="129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  <c r="DT227" s="41"/>
      <c r="DU227" s="41"/>
      <c r="DV227" s="41"/>
      <c r="DW227" s="41"/>
      <c r="DX227" s="41"/>
      <c r="DY227" s="41"/>
      <c r="DZ227" s="41"/>
      <c r="EA227" s="41"/>
      <c r="EB227" s="41"/>
      <c r="EC227" s="41"/>
      <c r="ED227" s="41"/>
      <c r="EE227" s="41"/>
      <c r="EF227" s="41"/>
      <c r="EG227" s="41"/>
      <c r="EH227" s="41"/>
      <c r="EI227" s="41"/>
      <c r="EJ227" s="41"/>
      <c r="EK227" s="41"/>
      <c r="EL227" s="41"/>
      <c r="EM227" s="41"/>
      <c r="EN227" s="41"/>
      <c r="EO227" s="41"/>
      <c r="EP227" s="41"/>
      <c r="EQ227" s="41"/>
      <c r="ER227" s="41"/>
      <c r="ES227" s="41"/>
      <c r="ET227" s="41"/>
      <c r="EU227" s="41"/>
      <c r="EV227" s="41"/>
      <c r="EW227" s="41"/>
      <c r="EX227" s="41"/>
      <c r="EY227" s="41"/>
      <c r="EZ227" s="41"/>
      <c r="FA227" s="41"/>
      <c r="FB227" s="41"/>
      <c r="FC227" s="41"/>
      <c r="FD227" s="41"/>
      <c r="FE227" s="41"/>
      <c r="FF227" s="41"/>
      <c r="FG227" s="41"/>
      <c r="FH227" s="41"/>
      <c r="FI227" s="41"/>
      <c r="FJ227" s="41"/>
      <c r="FK227" s="41"/>
      <c r="FL227" s="41"/>
      <c r="FM227" s="41"/>
      <c r="FN227" s="41"/>
      <c r="FO227" s="41"/>
      <c r="FP227" s="41"/>
      <c r="FQ227" s="41"/>
      <c r="FR227" s="41"/>
      <c r="FS227" s="41"/>
      <c r="FT227" s="41"/>
      <c r="FU227" s="41"/>
      <c r="FV227" s="41"/>
      <c r="FW227" s="41"/>
      <c r="FX227" s="41"/>
      <c r="FY227" s="41"/>
      <c r="FZ227" s="41"/>
      <c r="GA227" s="41"/>
      <c r="GB227" s="41"/>
      <c r="GC227" s="41"/>
      <c r="GD227" s="41"/>
      <c r="GE227" s="41"/>
      <c r="GF227" s="41"/>
      <c r="GG227" s="41"/>
      <c r="GH227" s="41"/>
      <c r="GI227" s="41"/>
      <c r="GJ227" s="41"/>
      <c r="GK227" s="41"/>
      <c r="GL227" s="41"/>
      <c r="GM227" s="41"/>
      <c r="GN227" s="41"/>
      <c r="GO227" s="41"/>
      <c r="GP227" s="41"/>
      <c r="GQ227" s="41"/>
      <c r="GR227" s="41"/>
      <c r="GS227" s="41"/>
      <c r="GT227" s="41"/>
      <c r="GU227" s="41"/>
      <c r="GV227" s="41"/>
      <c r="GW227" s="41"/>
      <c r="GX227" s="41"/>
    </row>
    <row r="228" spans="2:206" x14ac:dyDescent="0.25">
      <c r="B228" s="130">
        <v>226</v>
      </c>
      <c r="C228" s="17">
        <v>40848</v>
      </c>
      <c r="D228" s="18">
        <v>0.52</v>
      </c>
      <c r="E228" s="19">
        <f t="shared" si="7"/>
        <v>1.0052000000000001</v>
      </c>
      <c r="F228" s="133">
        <f>ROUND(PRODUCT(E228:$E$359),6)</f>
        <v>1.7863</v>
      </c>
      <c r="G228" s="153">
        <v>3691.74</v>
      </c>
      <c r="H228" s="168"/>
      <c r="I228" s="169">
        <f t="shared" si="6"/>
        <v>0</v>
      </c>
      <c r="J228" s="141"/>
      <c r="K228" s="136"/>
      <c r="L228" s="129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  <c r="DT228" s="41"/>
      <c r="DU228" s="41"/>
      <c r="DV228" s="41"/>
      <c r="DW228" s="41"/>
      <c r="DX228" s="41"/>
      <c r="DY228" s="41"/>
      <c r="DZ228" s="41"/>
      <c r="EA228" s="41"/>
      <c r="EB228" s="41"/>
      <c r="EC228" s="41"/>
      <c r="ED228" s="41"/>
      <c r="EE228" s="41"/>
      <c r="EF228" s="41"/>
      <c r="EG228" s="41"/>
      <c r="EH228" s="41"/>
      <c r="EI228" s="41"/>
      <c r="EJ228" s="41"/>
      <c r="EK228" s="41"/>
      <c r="EL228" s="41"/>
      <c r="EM228" s="41"/>
      <c r="EN228" s="41"/>
      <c r="EO228" s="41"/>
      <c r="EP228" s="41"/>
      <c r="EQ228" s="41"/>
      <c r="ER228" s="41"/>
      <c r="ES228" s="41"/>
      <c r="ET228" s="41"/>
      <c r="EU228" s="41"/>
      <c r="EV228" s="41"/>
      <c r="EW228" s="41"/>
      <c r="EX228" s="41"/>
      <c r="EY228" s="41"/>
      <c r="EZ228" s="41"/>
      <c r="FA228" s="41"/>
      <c r="FB228" s="41"/>
      <c r="FC228" s="41"/>
      <c r="FD228" s="41"/>
      <c r="FE228" s="41"/>
      <c r="FF228" s="41"/>
      <c r="FG228" s="41"/>
      <c r="FH228" s="41"/>
      <c r="FI228" s="41"/>
      <c r="FJ228" s="41"/>
      <c r="FK228" s="41"/>
      <c r="FL228" s="41"/>
      <c r="FM228" s="41"/>
      <c r="FN228" s="41"/>
      <c r="FO228" s="41"/>
      <c r="FP228" s="41"/>
      <c r="FQ228" s="41"/>
      <c r="FR228" s="41"/>
      <c r="FS228" s="41"/>
      <c r="FT228" s="41"/>
      <c r="FU228" s="41"/>
      <c r="FV228" s="41"/>
      <c r="FW228" s="41"/>
      <c r="FX228" s="41"/>
      <c r="FY228" s="41"/>
      <c r="FZ228" s="41"/>
      <c r="GA228" s="41"/>
      <c r="GB228" s="41"/>
      <c r="GC228" s="41"/>
      <c r="GD228" s="41"/>
      <c r="GE228" s="41"/>
      <c r="GF228" s="41"/>
      <c r="GG228" s="41"/>
      <c r="GH228" s="41"/>
      <c r="GI228" s="41"/>
      <c r="GJ228" s="41"/>
      <c r="GK228" s="41"/>
      <c r="GL228" s="41"/>
      <c r="GM228" s="41"/>
      <c r="GN228" s="41"/>
      <c r="GO228" s="41"/>
      <c r="GP228" s="41"/>
      <c r="GQ228" s="41"/>
      <c r="GR228" s="41"/>
      <c r="GS228" s="41"/>
      <c r="GT228" s="41"/>
      <c r="GU228" s="41"/>
      <c r="GV228" s="41"/>
      <c r="GW228" s="41"/>
      <c r="GX228" s="41"/>
    </row>
    <row r="229" spans="2:206" x14ac:dyDescent="0.25">
      <c r="B229" s="130">
        <v>227</v>
      </c>
      <c r="C229" s="17">
        <v>40878</v>
      </c>
      <c r="D229" s="18">
        <v>0.5</v>
      </c>
      <c r="E229" s="19">
        <f t="shared" si="7"/>
        <v>1.0049999999999999</v>
      </c>
      <c r="F229" s="133">
        <f>ROUND(PRODUCT(E229:$E$359),6)</f>
        <v>1.7770589999999999</v>
      </c>
      <c r="G229" s="153">
        <v>3691.74</v>
      </c>
      <c r="H229" s="168"/>
      <c r="I229" s="169">
        <f t="shared" si="6"/>
        <v>0</v>
      </c>
      <c r="J229" s="141"/>
      <c r="K229" s="136"/>
      <c r="L229" s="129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DT229" s="41"/>
      <c r="DU229" s="41"/>
      <c r="DV229" s="41"/>
      <c r="DW229" s="41"/>
      <c r="DX229" s="41"/>
      <c r="DY229" s="41"/>
      <c r="DZ229" s="41"/>
      <c r="EA229" s="41"/>
      <c r="EB229" s="41"/>
      <c r="EC229" s="41"/>
      <c r="ED229" s="41"/>
      <c r="EE229" s="41"/>
      <c r="EF229" s="41"/>
      <c r="EG229" s="41"/>
      <c r="EH229" s="41"/>
      <c r="EI229" s="41"/>
      <c r="EJ229" s="41"/>
      <c r="EK229" s="41"/>
      <c r="EL229" s="41"/>
      <c r="EM229" s="41"/>
      <c r="EN229" s="41"/>
      <c r="EO229" s="41"/>
      <c r="EP229" s="41"/>
      <c r="EQ229" s="41"/>
      <c r="ER229" s="41"/>
      <c r="ES229" s="41"/>
      <c r="ET229" s="41"/>
      <c r="EU229" s="41"/>
      <c r="EV229" s="41"/>
      <c r="EW229" s="41"/>
      <c r="EX229" s="41"/>
      <c r="EY229" s="41"/>
      <c r="EZ229" s="41"/>
      <c r="FA229" s="41"/>
      <c r="FB229" s="41"/>
      <c r="FC229" s="41"/>
      <c r="FD229" s="41"/>
      <c r="FE229" s="41"/>
      <c r="FF229" s="41"/>
      <c r="FG229" s="41"/>
      <c r="FH229" s="41"/>
      <c r="FI229" s="41"/>
      <c r="FJ229" s="41"/>
      <c r="FK229" s="41"/>
      <c r="FL229" s="41"/>
      <c r="FM229" s="41"/>
      <c r="FN229" s="41"/>
      <c r="FO229" s="41"/>
      <c r="FP229" s="41"/>
      <c r="FQ229" s="41"/>
      <c r="FR229" s="41"/>
      <c r="FS229" s="41"/>
      <c r="FT229" s="41"/>
      <c r="FU229" s="41"/>
      <c r="FV229" s="41"/>
      <c r="FW229" s="41"/>
      <c r="FX229" s="41"/>
      <c r="FY229" s="41"/>
      <c r="FZ229" s="41"/>
      <c r="GA229" s="41"/>
      <c r="GB229" s="41"/>
      <c r="GC229" s="41"/>
      <c r="GD229" s="41"/>
      <c r="GE229" s="41"/>
      <c r="GF229" s="41"/>
      <c r="GG229" s="41"/>
      <c r="GH229" s="41"/>
      <c r="GI229" s="41"/>
      <c r="GJ229" s="41"/>
      <c r="GK229" s="41"/>
      <c r="GL229" s="41"/>
      <c r="GM229" s="41"/>
      <c r="GN229" s="41"/>
      <c r="GO229" s="41"/>
      <c r="GP229" s="41"/>
      <c r="GQ229" s="41"/>
      <c r="GR229" s="41"/>
      <c r="GS229" s="41"/>
      <c r="GT229" s="41"/>
      <c r="GU229" s="41"/>
      <c r="GV229" s="41"/>
      <c r="GW229" s="41"/>
      <c r="GX229" s="41"/>
    </row>
    <row r="230" spans="2:206" s="36" customFormat="1" x14ac:dyDescent="0.25">
      <c r="B230" s="130">
        <v>228</v>
      </c>
      <c r="C230" s="22" t="s">
        <v>39</v>
      </c>
      <c r="D230" s="23">
        <f>D229</f>
        <v>0.5</v>
      </c>
      <c r="E230" s="24" t="s">
        <v>1</v>
      </c>
      <c r="F230" s="133">
        <f>ROUND(PRODUCT(E229:$E$359),6)</f>
        <v>1.7770589999999999</v>
      </c>
      <c r="G230" s="153">
        <v>3691.74</v>
      </c>
      <c r="H230" s="170">
        <f>H229</f>
        <v>0</v>
      </c>
      <c r="I230" s="169">
        <f>IF(H230&gt;G230,ROUND(H230*F230,2),0)</f>
        <v>0</v>
      </c>
      <c r="J230" s="141"/>
      <c r="K230" s="136"/>
      <c r="L230" s="129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35"/>
      <c r="DW230" s="35"/>
      <c r="DX230" s="35"/>
      <c r="DY230" s="35"/>
      <c r="DZ230" s="35"/>
      <c r="EA230" s="35"/>
      <c r="EB230" s="35"/>
      <c r="EC230" s="35"/>
      <c r="ED230" s="35"/>
      <c r="EE230" s="35"/>
      <c r="EF230" s="35"/>
      <c r="EG230" s="35"/>
      <c r="EH230" s="35"/>
      <c r="EI230" s="35"/>
      <c r="EJ230" s="35"/>
      <c r="EK230" s="35"/>
      <c r="EL230" s="35"/>
      <c r="EM230" s="35"/>
      <c r="EN230" s="35"/>
      <c r="EO230" s="35"/>
      <c r="EP230" s="35"/>
      <c r="EQ230" s="35"/>
      <c r="ER230" s="35"/>
      <c r="ES230" s="35"/>
      <c r="ET230" s="35"/>
      <c r="EU230" s="35"/>
      <c r="EV230" s="35"/>
      <c r="EW230" s="35"/>
      <c r="EX230" s="35"/>
      <c r="EY230" s="35"/>
      <c r="EZ230" s="35"/>
      <c r="FA230" s="35"/>
      <c r="FB230" s="35"/>
      <c r="FC230" s="35"/>
      <c r="FD230" s="35"/>
      <c r="FE230" s="35"/>
      <c r="FF230" s="35"/>
      <c r="FG230" s="35"/>
      <c r="FH230" s="35"/>
      <c r="FI230" s="35"/>
      <c r="FJ230" s="35"/>
      <c r="FK230" s="35"/>
      <c r="FL230" s="35"/>
      <c r="FM230" s="35"/>
      <c r="FN230" s="35"/>
      <c r="FO230" s="35"/>
      <c r="FP230" s="35"/>
      <c r="FQ230" s="35"/>
      <c r="FR230" s="35"/>
      <c r="FS230" s="35"/>
      <c r="FT230" s="35"/>
      <c r="FU230" s="35"/>
      <c r="FV230" s="35"/>
      <c r="FW230" s="35"/>
      <c r="FX230" s="35"/>
      <c r="FY230" s="35"/>
      <c r="FZ230" s="35"/>
      <c r="GA230" s="35"/>
      <c r="GB230" s="35"/>
      <c r="GC230" s="35"/>
      <c r="GD230" s="35"/>
      <c r="GE230" s="35"/>
      <c r="GF230" s="35"/>
      <c r="GG230" s="35"/>
      <c r="GH230" s="35"/>
      <c r="GI230" s="35"/>
      <c r="GJ230" s="35"/>
      <c r="GK230" s="35"/>
      <c r="GL230" s="35"/>
      <c r="GM230" s="35"/>
      <c r="GN230" s="35"/>
      <c r="GO230" s="35"/>
      <c r="GP230" s="35"/>
      <c r="GQ230" s="35"/>
      <c r="GR230" s="35"/>
      <c r="GS230" s="35"/>
      <c r="GT230" s="35"/>
      <c r="GU230" s="35"/>
      <c r="GV230" s="35"/>
      <c r="GW230" s="35"/>
      <c r="GX230" s="35"/>
    </row>
    <row r="231" spans="2:206" x14ac:dyDescent="0.25">
      <c r="B231" s="130">
        <v>229</v>
      </c>
      <c r="C231" s="17">
        <v>40909</v>
      </c>
      <c r="D231" s="18">
        <v>0.56000000000000005</v>
      </c>
      <c r="E231" s="19">
        <f t="shared" si="7"/>
        <v>1.0056</v>
      </c>
      <c r="F231" s="133">
        <f>ROUND(PRODUCT(E231:$E$359),6)</f>
        <v>1.7682180000000001</v>
      </c>
      <c r="G231" s="153">
        <v>3916.2</v>
      </c>
      <c r="H231" s="168"/>
      <c r="I231" s="169">
        <f t="shared" si="6"/>
        <v>0</v>
      </c>
      <c r="J231" s="141"/>
      <c r="K231" s="136"/>
      <c r="L231" s="129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1"/>
      <c r="EJ231" s="41"/>
      <c r="EK231" s="41"/>
      <c r="EL231" s="41"/>
      <c r="EM231" s="41"/>
      <c r="EN231" s="41"/>
      <c r="EO231" s="41"/>
      <c r="EP231" s="41"/>
      <c r="EQ231" s="41"/>
      <c r="ER231" s="41"/>
      <c r="ES231" s="41"/>
      <c r="ET231" s="41"/>
      <c r="EU231" s="41"/>
      <c r="EV231" s="41"/>
      <c r="EW231" s="41"/>
      <c r="EX231" s="41"/>
      <c r="EY231" s="41"/>
      <c r="EZ231" s="41"/>
      <c r="FA231" s="41"/>
      <c r="FB231" s="41"/>
      <c r="FC231" s="41"/>
      <c r="FD231" s="41"/>
      <c r="FE231" s="41"/>
      <c r="FF231" s="41"/>
      <c r="FG231" s="41"/>
      <c r="FH231" s="41"/>
      <c r="FI231" s="41"/>
      <c r="FJ231" s="41"/>
      <c r="FK231" s="41"/>
      <c r="FL231" s="41"/>
      <c r="FM231" s="41"/>
      <c r="FN231" s="41"/>
      <c r="FO231" s="41"/>
      <c r="FP231" s="41"/>
      <c r="FQ231" s="41"/>
      <c r="FR231" s="41"/>
      <c r="FS231" s="41"/>
      <c r="FT231" s="41"/>
      <c r="FU231" s="41"/>
      <c r="FV231" s="41"/>
      <c r="FW231" s="41"/>
      <c r="FX231" s="41"/>
      <c r="FY231" s="41"/>
      <c r="FZ231" s="41"/>
      <c r="GA231" s="41"/>
      <c r="GB231" s="41"/>
      <c r="GC231" s="41"/>
      <c r="GD231" s="41"/>
      <c r="GE231" s="41"/>
      <c r="GF231" s="41"/>
      <c r="GG231" s="41"/>
      <c r="GH231" s="41"/>
      <c r="GI231" s="41"/>
      <c r="GJ231" s="41"/>
      <c r="GK231" s="41"/>
      <c r="GL231" s="41"/>
      <c r="GM231" s="41"/>
      <c r="GN231" s="41"/>
      <c r="GO231" s="41"/>
      <c r="GP231" s="41"/>
      <c r="GQ231" s="41"/>
      <c r="GR231" s="41"/>
      <c r="GS231" s="41"/>
      <c r="GT231" s="41"/>
      <c r="GU231" s="41"/>
      <c r="GV231" s="41"/>
      <c r="GW231" s="41"/>
      <c r="GX231" s="41"/>
    </row>
    <row r="232" spans="2:206" x14ac:dyDescent="0.25">
      <c r="B232" s="130">
        <v>230</v>
      </c>
      <c r="C232" s="17">
        <v>40940</v>
      </c>
      <c r="D232" s="18">
        <v>0.45</v>
      </c>
      <c r="E232" s="19">
        <f t="shared" si="7"/>
        <v>1.0044999999999999</v>
      </c>
      <c r="F232" s="133">
        <f>ROUND(PRODUCT(E232:$E$359),6)</f>
        <v>1.7583709999999999</v>
      </c>
      <c r="G232" s="153">
        <v>3916.2</v>
      </c>
      <c r="H232" s="168"/>
      <c r="I232" s="169">
        <f t="shared" si="6"/>
        <v>0</v>
      </c>
      <c r="J232" s="141"/>
      <c r="K232" s="136"/>
      <c r="L232" s="129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1"/>
      <c r="DZ232" s="41"/>
      <c r="EA232" s="41"/>
      <c r="EB232" s="41"/>
      <c r="EC232" s="41"/>
      <c r="ED232" s="41"/>
      <c r="EE232" s="41"/>
      <c r="EF232" s="41"/>
      <c r="EG232" s="41"/>
      <c r="EH232" s="41"/>
      <c r="EI232" s="41"/>
      <c r="EJ232" s="41"/>
      <c r="EK232" s="41"/>
      <c r="EL232" s="41"/>
      <c r="EM232" s="41"/>
      <c r="EN232" s="41"/>
      <c r="EO232" s="41"/>
      <c r="EP232" s="41"/>
      <c r="EQ232" s="41"/>
      <c r="ER232" s="41"/>
      <c r="ES232" s="41"/>
      <c r="ET232" s="41"/>
      <c r="EU232" s="41"/>
      <c r="EV232" s="41"/>
      <c r="EW232" s="41"/>
      <c r="EX232" s="41"/>
      <c r="EY232" s="41"/>
      <c r="EZ232" s="41"/>
      <c r="FA232" s="41"/>
      <c r="FB232" s="41"/>
      <c r="FC232" s="41"/>
      <c r="FD232" s="41"/>
      <c r="FE232" s="41"/>
      <c r="FF232" s="41"/>
      <c r="FG232" s="41"/>
      <c r="FH232" s="41"/>
      <c r="FI232" s="41"/>
      <c r="FJ232" s="41"/>
      <c r="FK232" s="41"/>
      <c r="FL232" s="41"/>
      <c r="FM232" s="41"/>
      <c r="FN232" s="41"/>
      <c r="FO232" s="41"/>
      <c r="FP232" s="41"/>
      <c r="FQ232" s="41"/>
      <c r="FR232" s="41"/>
      <c r="FS232" s="41"/>
      <c r="FT232" s="41"/>
      <c r="FU232" s="41"/>
      <c r="FV232" s="41"/>
      <c r="FW232" s="41"/>
      <c r="FX232" s="41"/>
      <c r="FY232" s="41"/>
      <c r="FZ232" s="41"/>
      <c r="GA232" s="41"/>
      <c r="GB232" s="41"/>
      <c r="GC232" s="41"/>
      <c r="GD232" s="41"/>
      <c r="GE232" s="41"/>
      <c r="GF232" s="41"/>
      <c r="GG232" s="41"/>
      <c r="GH232" s="41"/>
      <c r="GI232" s="41"/>
      <c r="GJ232" s="41"/>
      <c r="GK232" s="41"/>
      <c r="GL232" s="41"/>
      <c r="GM232" s="41"/>
      <c r="GN232" s="41"/>
      <c r="GO232" s="41"/>
      <c r="GP232" s="41"/>
      <c r="GQ232" s="41"/>
      <c r="GR232" s="41"/>
      <c r="GS232" s="41"/>
      <c r="GT232" s="41"/>
      <c r="GU232" s="41"/>
      <c r="GV232" s="41"/>
      <c r="GW232" s="41"/>
      <c r="GX232" s="41"/>
    </row>
    <row r="233" spans="2:206" x14ac:dyDescent="0.25">
      <c r="B233" s="130">
        <v>231</v>
      </c>
      <c r="C233" s="17">
        <v>40969</v>
      </c>
      <c r="D233" s="18">
        <v>0.21</v>
      </c>
      <c r="E233" s="19">
        <f t="shared" si="7"/>
        <v>1.0021</v>
      </c>
      <c r="F233" s="133">
        <f>ROUND(PRODUCT(E233:$E$359),6)</f>
        <v>1.750494</v>
      </c>
      <c r="G233" s="153">
        <v>3916.2</v>
      </c>
      <c r="H233" s="168"/>
      <c r="I233" s="169">
        <f t="shared" si="6"/>
        <v>0</v>
      </c>
      <c r="J233" s="141"/>
      <c r="K233" s="136"/>
      <c r="L233" s="129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DT233" s="41"/>
      <c r="DU233" s="41"/>
      <c r="DV233" s="41"/>
      <c r="DW233" s="41"/>
      <c r="DX233" s="41"/>
      <c r="DY233" s="41"/>
      <c r="DZ233" s="41"/>
      <c r="EA233" s="41"/>
      <c r="EB233" s="41"/>
      <c r="EC233" s="41"/>
      <c r="ED233" s="41"/>
      <c r="EE233" s="41"/>
      <c r="EF233" s="41"/>
      <c r="EG233" s="41"/>
      <c r="EH233" s="41"/>
      <c r="EI233" s="41"/>
      <c r="EJ233" s="41"/>
      <c r="EK233" s="41"/>
      <c r="EL233" s="41"/>
      <c r="EM233" s="41"/>
      <c r="EN233" s="41"/>
      <c r="EO233" s="41"/>
      <c r="EP233" s="41"/>
      <c r="EQ233" s="41"/>
      <c r="ER233" s="41"/>
      <c r="ES233" s="41"/>
      <c r="ET233" s="41"/>
      <c r="EU233" s="41"/>
      <c r="EV233" s="41"/>
      <c r="EW233" s="41"/>
      <c r="EX233" s="41"/>
      <c r="EY233" s="41"/>
      <c r="EZ233" s="41"/>
      <c r="FA233" s="41"/>
      <c r="FB233" s="41"/>
      <c r="FC233" s="41"/>
      <c r="FD233" s="41"/>
      <c r="FE233" s="41"/>
      <c r="FF233" s="41"/>
      <c r="FG233" s="41"/>
      <c r="FH233" s="41"/>
      <c r="FI233" s="41"/>
      <c r="FJ233" s="41"/>
      <c r="FK233" s="41"/>
      <c r="FL233" s="41"/>
      <c r="FM233" s="41"/>
      <c r="FN233" s="41"/>
      <c r="FO233" s="41"/>
      <c r="FP233" s="41"/>
      <c r="FQ233" s="41"/>
      <c r="FR233" s="41"/>
      <c r="FS233" s="41"/>
      <c r="FT233" s="41"/>
      <c r="FU233" s="41"/>
      <c r="FV233" s="41"/>
      <c r="FW233" s="41"/>
      <c r="FX233" s="41"/>
      <c r="FY233" s="41"/>
      <c r="FZ233" s="41"/>
      <c r="GA233" s="41"/>
      <c r="GB233" s="41"/>
      <c r="GC233" s="41"/>
      <c r="GD233" s="41"/>
      <c r="GE233" s="41"/>
      <c r="GF233" s="41"/>
      <c r="GG233" s="41"/>
      <c r="GH233" s="41"/>
      <c r="GI233" s="41"/>
      <c r="GJ233" s="41"/>
      <c r="GK233" s="41"/>
      <c r="GL233" s="41"/>
      <c r="GM233" s="41"/>
      <c r="GN233" s="41"/>
      <c r="GO233" s="41"/>
      <c r="GP233" s="41"/>
      <c r="GQ233" s="41"/>
      <c r="GR233" s="41"/>
      <c r="GS233" s="41"/>
      <c r="GT233" s="41"/>
      <c r="GU233" s="41"/>
      <c r="GV233" s="41"/>
      <c r="GW233" s="41"/>
      <c r="GX233" s="41"/>
    </row>
    <row r="234" spans="2:206" x14ac:dyDescent="0.25">
      <c r="B234" s="130">
        <v>232</v>
      </c>
      <c r="C234" s="49">
        <v>41000</v>
      </c>
      <c r="D234" s="50">
        <v>0.64</v>
      </c>
      <c r="E234" s="51">
        <f t="shared" si="7"/>
        <v>1.0064</v>
      </c>
      <c r="F234" s="133">
        <f>ROUND(PRODUCT(E234:$E$359),6)</f>
        <v>1.7468250000000001</v>
      </c>
      <c r="G234" s="153">
        <v>3916.2</v>
      </c>
      <c r="H234" s="168"/>
      <c r="I234" s="169">
        <f t="shared" si="6"/>
        <v>0</v>
      </c>
      <c r="J234" s="141"/>
      <c r="K234" s="136"/>
      <c r="L234" s="129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41"/>
      <c r="EF234" s="41"/>
      <c r="EG234" s="41"/>
      <c r="EH234" s="41"/>
      <c r="EI234" s="41"/>
      <c r="EJ234" s="41"/>
      <c r="EK234" s="41"/>
      <c r="EL234" s="41"/>
      <c r="EM234" s="41"/>
      <c r="EN234" s="41"/>
      <c r="EO234" s="41"/>
      <c r="EP234" s="41"/>
      <c r="EQ234" s="41"/>
      <c r="ER234" s="41"/>
      <c r="ES234" s="41"/>
      <c r="ET234" s="41"/>
      <c r="EU234" s="41"/>
      <c r="EV234" s="41"/>
      <c r="EW234" s="41"/>
      <c r="EX234" s="41"/>
      <c r="EY234" s="41"/>
      <c r="EZ234" s="41"/>
      <c r="FA234" s="41"/>
      <c r="FB234" s="41"/>
      <c r="FC234" s="41"/>
      <c r="FD234" s="41"/>
      <c r="FE234" s="41"/>
      <c r="FF234" s="41"/>
      <c r="FG234" s="41"/>
      <c r="FH234" s="41"/>
      <c r="FI234" s="41"/>
      <c r="FJ234" s="41"/>
      <c r="FK234" s="41"/>
      <c r="FL234" s="41"/>
      <c r="FM234" s="41"/>
      <c r="FN234" s="41"/>
      <c r="FO234" s="41"/>
      <c r="FP234" s="41"/>
      <c r="FQ234" s="41"/>
      <c r="FR234" s="41"/>
      <c r="FS234" s="41"/>
      <c r="FT234" s="41"/>
      <c r="FU234" s="41"/>
      <c r="FV234" s="41"/>
      <c r="FW234" s="41"/>
      <c r="FX234" s="41"/>
      <c r="FY234" s="41"/>
      <c r="FZ234" s="41"/>
      <c r="GA234" s="41"/>
      <c r="GB234" s="41"/>
      <c r="GC234" s="41"/>
      <c r="GD234" s="41"/>
      <c r="GE234" s="41"/>
      <c r="GF234" s="41"/>
      <c r="GG234" s="41"/>
      <c r="GH234" s="41"/>
      <c r="GI234" s="41"/>
      <c r="GJ234" s="41"/>
      <c r="GK234" s="41"/>
      <c r="GL234" s="41"/>
      <c r="GM234" s="41"/>
      <c r="GN234" s="41"/>
      <c r="GO234" s="41"/>
      <c r="GP234" s="41"/>
      <c r="GQ234" s="41"/>
      <c r="GR234" s="41"/>
      <c r="GS234" s="41"/>
      <c r="GT234" s="41"/>
      <c r="GU234" s="41"/>
      <c r="GV234" s="41"/>
      <c r="GW234" s="41"/>
      <c r="GX234" s="41"/>
    </row>
    <row r="235" spans="2:206" x14ac:dyDescent="0.25">
      <c r="B235" s="130">
        <v>233</v>
      </c>
      <c r="C235" s="17">
        <v>41030</v>
      </c>
      <c r="D235" s="18">
        <v>0.36</v>
      </c>
      <c r="E235" s="19">
        <f t="shared" si="7"/>
        <v>1.0036</v>
      </c>
      <c r="F235" s="133">
        <f>ROUND(PRODUCT(E235:$E$359),6)</f>
        <v>1.735717</v>
      </c>
      <c r="G235" s="153">
        <v>3916.2</v>
      </c>
      <c r="H235" s="168"/>
      <c r="I235" s="169">
        <f t="shared" si="6"/>
        <v>0</v>
      </c>
      <c r="J235" s="141"/>
      <c r="K235" s="136"/>
      <c r="L235" s="129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1"/>
      <c r="DZ235" s="41"/>
      <c r="EA235" s="41"/>
      <c r="EB235" s="41"/>
      <c r="EC235" s="41"/>
      <c r="ED235" s="41"/>
      <c r="EE235" s="41"/>
      <c r="EF235" s="41"/>
      <c r="EG235" s="41"/>
      <c r="EH235" s="41"/>
      <c r="EI235" s="41"/>
      <c r="EJ235" s="41"/>
      <c r="EK235" s="41"/>
      <c r="EL235" s="41"/>
      <c r="EM235" s="41"/>
      <c r="EN235" s="41"/>
      <c r="EO235" s="41"/>
      <c r="EP235" s="41"/>
      <c r="EQ235" s="41"/>
      <c r="ER235" s="41"/>
      <c r="ES235" s="41"/>
      <c r="ET235" s="41"/>
      <c r="EU235" s="41"/>
      <c r="EV235" s="41"/>
      <c r="EW235" s="41"/>
      <c r="EX235" s="41"/>
      <c r="EY235" s="41"/>
      <c r="EZ235" s="41"/>
      <c r="FA235" s="41"/>
      <c r="FB235" s="41"/>
      <c r="FC235" s="41"/>
      <c r="FD235" s="41"/>
      <c r="FE235" s="41"/>
      <c r="FF235" s="41"/>
      <c r="FG235" s="41"/>
      <c r="FH235" s="41"/>
      <c r="FI235" s="41"/>
      <c r="FJ235" s="41"/>
      <c r="FK235" s="41"/>
      <c r="FL235" s="41"/>
      <c r="FM235" s="41"/>
      <c r="FN235" s="41"/>
      <c r="FO235" s="41"/>
      <c r="FP235" s="41"/>
      <c r="FQ235" s="41"/>
      <c r="FR235" s="41"/>
      <c r="FS235" s="41"/>
      <c r="FT235" s="41"/>
      <c r="FU235" s="41"/>
      <c r="FV235" s="41"/>
      <c r="FW235" s="41"/>
      <c r="FX235" s="41"/>
      <c r="FY235" s="41"/>
      <c r="FZ235" s="41"/>
      <c r="GA235" s="41"/>
      <c r="GB235" s="41"/>
      <c r="GC235" s="41"/>
      <c r="GD235" s="41"/>
      <c r="GE235" s="41"/>
      <c r="GF235" s="41"/>
      <c r="GG235" s="41"/>
      <c r="GH235" s="41"/>
      <c r="GI235" s="41"/>
      <c r="GJ235" s="41"/>
      <c r="GK235" s="41"/>
      <c r="GL235" s="41"/>
      <c r="GM235" s="41"/>
      <c r="GN235" s="41"/>
      <c r="GO235" s="41"/>
      <c r="GP235" s="41"/>
      <c r="GQ235" s="41"/>
      <c r="GR235" s="41"/>
      <c r="GS235" s="41"/>
      <c r="GT235" s="41"/>
      <c r="GU235" s="41"/>
      <c r="GV235" s="41"/>
      <c r="GW235" s="41"/>
      <c r="GX235" s="41"/>
    </row>
    <row r="236" spans="2:206" x14ac:dyDescent="0.25">
      <c r="B236" s="130">
        <v>234</v>
      </c>
      <c r="C236" s="17">
        <v>41061</v>
      </c>
      <c r="D236" s="18">
        <v>0.08</v>
      </c>
      <c r="E236" s="19">
        <f t="shared" si="7"/>
        <v>1.0007999999999999</v>
      </c>
      <c r="F236" s="133">
        <f>ROUND(PRODUCT(E236:$E$359),6)</f>
        <v>1.7294909999999999</v>
      </c>
      <c r="G236" s="153">
        <v>3916.2</v>
      </c>
      <c r="H236" s="168"/>
      <c r="I236" s="169">
        <f t="shared" si="6"/>
        <v>0</v>
      </c>
      <c r="J236" s="141"/>
      <c r="K236" s="136"/>
      <c r="L236" s="129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DT236" s="41"/>
      <c r="DU236" s="41"/>
      <c r="DV236" s="41"/>
      <c r="DW236" s="41"/>
      <c r="DX236" s="41"/>
      <c r="DY236" s="41"/>
      <c r="DZ236" s="41"/>
      <c r="EA236" s="41"/>
      <c r="EB236" s="41"/>
      <c r="EC236" s="41"/>
      <c r="ED236" s="41"/>
      <c r="EE236" s="41"/>
      <c r="EF236" s="41"/>
      <c r="EG236" s="41"/>
      <c r="EH236" s="41"/>
      <c r="EI236" s="41"/>
      <c r="EJ236" s="41"/>
      <c r="EK236" s="41"/>
      <c r="EL236" s="41"/>
      <c r="EM236" s="41"/>
      <c r="EN236" s="41"/>
      <c r="EO236" s="41"/>
      <c r="EP236" s="41"/>
      <c r="EQ236" s="41"/>
      <c r="ER236" s="41"/>
      <c r="ES236" s="41"/>
      <c r="ET236" s="41"/>
      <c r="EU236" s="41"/>
      <c r="EV236" s="41"/>
      <c r="EW236" s="41"/>
      <c r="EX236" s="41"/>
      <c r="EY236" s="41"/>
      <c r="EZ236" s="41"/>
      <c r="FA236" s="41"/>
      <c r="FB236" s="41"/>
      <c r="FC236" s="41"/>
      <c r="FD236" s="41"/>
      <c r="FE236" s="41"/>
      <c r="FF236" s="41"/>
      <c r="FG236" s="41"/>
      <c r="FH236" s="41"/>
      <c r="FI236" s="41"/>
      <c r="FJ236" s="41"/>
      <c r="FK236" s="41"/>
      <c r="FL236" s="41"/>
      <c r="FM236" s="41"/>
      <c r="FN236" s="41"/>
      <c r="FO236" s="41"/>
      <c r="FP236" s="41"/>
      <c r="FQ236" s="41"/>
      <c r="FR236" s="41"/>
      <c r="FS236" s="41"/>
      <c r="FT236" s="41"/>
      <c r="FU236" s="41"/>
      <c r="FV236" s="41"/>
      <c r="FW236" s="41"/>
      <c r="FX236" s="41"/>
      <c r="FY236" s="41"/>
      <c r="FZ236" s="41"/>
      <c r="GA236" s="41"/>
      <c r="GB236" s="41"/>
      <c r="GC236" s="41"/>
      <c r="GD236" s="41"/>
      <c r="GE236" s="41"/>
      <c r="GF236" s="41"/>
      <c r="GG236" s="41"/>
      <c r="GH236" s="41"/>
      <c r="GI236" s="41"/>
      <c r="GJ236" s="41"/>
      <c r="GK236" s="41"/>
      <c r="GL236" s="41"/>
      <c r="GM236" s="41"/>
      <c r="GN236" s="41"/>
      <c r="GO236" s="41"/>
      <c r="GP236" s="41"/>
      <c r="GQ236" s="41"/>
      <c r="GR236" s="41"/>
      <c r="GS236" s="41"/>
      <c r="GT236" s="41"/>
      <c r="GU236" s="41"/>
      <c r="GV236" s="41"/>
      <c r="GW236" s="41"/>
      <c r="GX236" s="41"/>
    </row>
    <row r="237" spans="2:206" x14ac:dyDescent="0.25">
      <c r="B237" s="130">
        <v>235</v>
      </c>
      <c r="C237" s="17">
        <v>41091</v>
      </c>
      <c r="D237" s="18">
        <v>0.43</v>
      </c>
      <c r="E237" s="19">
        <f t="shared" si="7"/>
        <v>1.0043</v>
      </c>
      <c r="F237" s="133">
        <f>ROUND(PRODUCT(E237:$E$359),6)</f>
        <v>1.728108</v>
      </c>
      <c r="G237" s="153">
        <v>3916.2</v>
      </c>
      <c r="H237" s="168"/>
      <c r="I237" s="169">
        <f t="shared" si="6"/>
        <v>0</v>
      </c>
      <c r="J237" s="141"/>
      <c r="K237" s="136"/>
      <c r="L237" s="129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41"/>
      <c r="DS237" s="41"/>
      <c r="DT237" s="41"/>
      <c r="DU237" s="41"/>
      <c r="DV237" s="41"/>
      <c r="DW237" s="41"/>
      <c r="DX237" s="41"/>
      <c r="DY237" s="41"/>
      <c r="DZ237" s="41"/>
      <c r="EA237" s="41"/>
      <c r="EB237" s="41"/>
      <c r="EC237" s="41"/>
      <c r="ED237" s="41"/>
      <c r="EE237" s="41"/>
      <c r="EF237" s="41"/>
      <c r="EG237" s="41"/>
      <c r="EH237" s="41"/>
      <c r="EI237" s="41"/>
      <c r="EJ237" s="41"/>
      <c r="EK237" s="41"/>
      <c r="EL237" s="41"/>
      <c r="EM237" s="41"/>
      <c r="EN237" s="41"/>
      <c r="EO237" s="41"/>
      <c r="EP237" s="41"/>
      <c r="EQ237" s="41"/>
      <c r="ER237" s="41"/>
      <c r="ES237" s="41"/>
      <c r="ET237" s="41"/>
      <c r="EU237" s="41"/>
      <c r="EV237" s="41"/>
      <c r="EW237" s="41"/>
      <c r="EX237" s="41"/>
      <c r="EY237" s="41"/>
      <c r="EZ237" s="41"/>
      <c r="FA237" s="41"/>
      <c r="FB237" s="41"/>
      <c r="FC237" s="41"/>
      <c r="FD237" s="41"/>
      <c r="FE237" s="41"/>
      <c r="FF237" s="41"/>
      <c r="FG237" s="41"/>
      <c r="FH237" s="41"/>
      <c r="FI237" s="41"/>
      <c r="FJ237" s="41"/>
      <c r="FK237" s="41"/>
      <c r="FL237" s="41"/>
      <c r="FM237" s="41"/>
      <c r="FN237" s="41"/>
      <c r="FO237" s="41"/>
      <c r="FP237" s="41"/>
      <c r="FQ237" s="41"/>
      <c r="FR237" s="41"/>
      <c r="FS237" s="41"/>
      <c r="FT237" s="41"/>
      <c r="FU237" s="41"/>
      <c r="FV237" s="41"/>
      <c r="FW237" s="41"/>
      <c r="FX237" s="41"/>
      <c r="FY237" s="41"/>
      <c r="FZ237" s="41"/>
      <c r="GA237" s="41"/>
      <c r="GB237" s="41"/>
      <c r="GC237" s="41"/>
      <c r="GD237" s="41"/>
      <c r="GE237" s="41"/>
      <c r="GF237" s="41"/>
      <c r="GG237" s="41"/>
      <c r="GH237" s="41"/>
      <c r="GI237" s="41"/>
      <c r="GJ237" s="41"/>
      <c r="GK237" s="41"/>
      <c r="GL237" s="41"/>
      <c r="GM237" s="41"/>
      <c r="GN237" s="41"/>
      <c r="GO237" s="41"/>
      <c r="GP237" s="41"/>
      <c r="GQ237" s="41"/>
      <c r="GR237" s="41"/>
      <c r="GS237" s="41"/>
      <c r="GT237" s="41"/>
      <c r="GU237" s="41"/>
      <c r="GV237" s="41"/>
      <c r="GW237" s="41"/>
      <c r="GX237" s="41"/>
    </row>
    <row r="238" spans="2:206" x14ac:dyDescent="0.25">
      <c r="B238" s="130">
        <v>236</v>
      </c>
      <c r="C238" s="17">
        <v>41122</v>
      </c>
      <c r="D238" s="18">
        <v>0.41</v>
      </c>
      <c r="E238" s="19">
        <f t="shared" si="7"/>
        <v>1.0041</v>
      </c>
      <c r="F238" s="133">
        <f>ROUND(PRODUCT(E238:$E$359),6)</f>
        <v>1.720709</v>
      </c>
      <c r="G238" s="153">
        <v>3916.2</v>
      </c>
      <c r="H238" s="168"/>
      <c r="I238" s="169">
        <f t="shared" si="6"/>
        <v>0</v>
      </c>
      <c r="J238" s="141"/>
      <c r="K238" s="136"/>
      <c r="L238" s="129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1"/>
      <c r="DQ238" s="41"/>
      <c r="DR238" s="41"/>
      <c r="DS238" s="41"/>
      <c r="DT238" s="41"/>
      <c r="DU238" s="41"/>
      <c r="DV238" s="41"/>
      <c r="DW238" s="41"/>
      <c r="DX238" s="41"/>
      <c r="DY238" s="41"/>
      <c r="DZ238" s="41"/>
      <c r="EA238" s="41"/>
      <c r="EB238" s="41"/>
      <c r="EC238" s="41"/>
      <c r="ED238" s="41"/>
      <c r="EE238" s="41"/>
      <c r="EF238" s="41"/>
      <c r="EG238" s="41"/>
      <c r="EH238" s="41"/>
      <c r="EI238" s="41"/>
      <c r="EJ238" s="41"/>
      <c r="EK238" s="41"/>
      <c r="EL238" s="41"/>
      <c r="EM238" s="41"/>
      <c r="EN238" s="41"/>
      <c r="EO238" s="41"/>
      <c r="EP238" s="41"/>
      <c r="EQ238" s="41"/>
      <c r="ER238" s="41"/>
      <c r="ES238" s="41"/>
      <c r="ET238" s="41"/>
      <c r="EU238" s="41"/>
      <c r="EV238" s="41"/>
      <c r="EW238" s="41"/>
      <c r="EX238" s="41"/>
      <c r="EY238" s="41"/>
      <c r="EZ238" s="41"/>
      <c r="FA238" s="41"/>
      <c r="FB238" s="41"/>
      <c r="FC238" s="41"/>
      <c r="FD238" s="41"/>
      <c r="FE238" s="41"/>
      <c r="FF238" s="41"/>
      <c r="FG238" s="41"/>
      <c r="FH238" s="41"/>
      <c r="FI238" s="41"/>
      <c r="FJ238" s="41"/>
      <c r="FK238" s="41"/>
      <c r="FL238" s="41"/>
      <c r="FM238" s="41"/>
      <c r="FN238" s="41"/>
      <c r="FO238" s="41"/>
      <c r="FP238" s="41"/>
      <c r="FQ238" s="41"/>
      <c r="FR238" s="41"/>
      <c r="FS238" s="41"/>
      <c r="FT238" s="41"/>
      <c r="FU238" s="41"/>
      <c r="FV238" s="41"/>
      <c r="FW238" s="41"/>
      <c r="FX238" s="41"/>
      <c r="FY238" s="41"/>
      <c r="FZ238" s="41"/>
      <c r="GA238" s="41"/>
      <c r="GB238" s="41"/>
      <c r="GC238" s="41"/>
      <c r="GD238" s="41"/>
      <c r="GE238" s="41"/>
      <c r="GF238" s="41"/>
      <c r="GG238" s="41"/>
      <c r="GH238" s="41"/>
      <c r="GI238" s="41"/>
      <c r="GJ238" s="41"/>
      <c r="GK238" s="41"/>
      <c r="GL238" s="41"/>
      <c r="GM238" s="41"/>
      <c r="GN238" s="41"/>
      <c r="GO238" s="41"/>
      <c r="GP238" s="41"/>
      <c r="GQ238" s="41"/>
      <c r="GR238" s="41"/>
      <c r="GS238" s="41"/>
      <c r="GT238" s="41"/>
      <c r="GU238" s="41"/>
      <c r="GV238" s="41"/>
      <c r="GW238" s="41"/>
      <c r="GX238" s="41"/>
    </row>
    <row r="239" spans="2:206" x14ac:dyDescent="0.25">
      <c r="B239" s="130">
        <v>237</v>
      </c>
      <c r="C239" s="17">
        <v>41153</v>
      </c>
      <c r="D239" s="18">
        <v>0.56999999999999995</v>
      </c>
      <c r="E239" s="19">
        <f t="shared" si="7"/>
        <v>1.0057</v>
      </c>
      <c r="F239" s="133">
        <f>ROUND(PRODUCT(E239:$E$359),6)</f>
        <v>1.7136830000000001</v>
      </c>
      <c r="G239" s="153">
        <v>3916.2</v>
      </c>
      <c r="H239" s="168"/>
      <c r="I239" s="169">
        <f t="shared" si="6"/>
        <v>0</v>
      </c>
      <c r="J239" s="141"/>
      <c r="K239" s="136"/>
      <c r="L239" s="129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1"/>
      <c r="DI239" s="41"/>
      <c r="DJ239" s="41"/>
      <c r="DK239" s="41"/>
      <c r="DL239" s="41"/>
      <c r="DM239" s="41"/>
      <c r="DN239" s="41"/>
      <c r="DO239" s="41"/>
      <c r="DP239" s="41"/>
      <c r="DQ239" s="41"/>
      <c r="DR239" s="41"/>
      <c r="DS239" s="41"/>
      <c r="DT239" s="41"/>
      <c r="DU239" s="41"/>
      <c r="DV239" s="41"/>
      <c r="DW239" s="41"/>
      <c r="DX239" s="41"/>
      <c r="DY239" s="41"/>
      <c r="DZ239" s="41"/>
      <c r="EA239" s="41"/>
      <c r="EB239" s="41"/>
      <c r="EC239" s="41"/>
      <c r="ED239" s="41"/>
      <c r="EE239" s="41"/>
      <c r="EF239" s="41"/>
      <c r="EG239" s="41"/>
      <c r="EH239" s="41"/>
      <c r="EI239" s="41"/>
      <c r="EJ239" s="41"/>
      <c r="EK239" s="41"/>
      <c r="EL239" s="41"/>
      <c r="EM239" s="41"/>
      <c r="EN239" s="41"/>
      <c r="EO239" s="41"/>
      <c r="EP239" s="41"/>
      <c r="EQ239" s="41"/>
      <c r="ER239" s="41"/>
      <c r="ES239" s="41"/>
      <c r="ET239" s="41"/>
      <c r="EU239" s="41"/>
      <c r="EV239" s="41"/>
      <c r="EW239" s="41"/>
      <c r="EX239" s="41"/>
      <c r="EY239" s="41"/>
      <c r="EZ239" s="41"/>
      <c r="FA239" s="41"/>
      <c r="FB239" s="41"/>
      <c r="FC239" s="41"/>
      <c r="FD239" s="41"/>
      <c r="FE239" s="41"/>
      <c r="FF239" s="41"/>
      <c r="FG239" s="41"/>
      <c r="FH239" s="41"/>
      <c r="FI239" s="41"/>
      <c r="FJ239" s="41"/>
      <c r="FK239" s="41"/>
      <c r="FL239" s="41"/>
      <c r="FM239" s="41"/>
      <c r="FN239" s="41"/>
      <c r="FO239" s="41"/>
      <c r="FP239" s="41"/>
      <c r="FQ239" s="41"/>
      <c r="FR239" s="41"/>
      <c r="FS239" s="41"/>
      <c r="FT239" s="41"/>
      <c r="FU239" s="41"/>
      <c r="FV239" s="41"/>
      <c r="FW239" s="41"/>
      <c r="FX239" s="41"/>
      <c r="FY239" s="41"/>
      <c r="FZ239" s="41"/>
      <c r="GA239" s="41"/>
      <c r="GB239" s="41"/>
      <c r="GC239" s="41"/>
      <c r="GD239" s="41"/>
      <c r="GE239" s="41"/>
      <c r="GF239" s="41"/>
      <c r="GG239" s="41"/>
      <c r="GH239" s="41"/>
      <c r="GI239" s="41"/>
      <c r="GJ239" s="41"/>
      <c r="GK239" s="41"/>
      <c r="GL239" s="41"/>
      <c r="GM239" s="41"/>
      <c r="GN239" s="41"/>
      <c r="GO239" s="41"/>
      <c r="GP239" s="41"/>
      <c r="GQ239" s="41"/>
      <c r="GR239" s="41"/>
      <c r="GS239" s="41"/>
      <c r="GT239" s="41"/>
      <c r="GU239" s="41"/>
      <c r="GV239" s="41"/>
      <c r="GW239" s="41"/>
      <c r="GX239" s="41"/>
    </row>
    <row r="240" spans="2:206" x14ac:dyDescent="0.25">
      <c r="B240" s="130">
        <v>238</v>
      </c>
      <c r="C240" s="17">
        <v>41183</v>
      </c>
      <c r="D240" s="18">
        <v>0.59</v>
      </c>
      <c r="E240" s="19">
        <f t="shared" si="7"/>
        <v>1.0059</v>
      </c>
      <c r="F240" s="133">
        <f>ROUND(PRODUCT(E240:$E$359),6)</f>
        <v>1.70397</v>
      </c>
      <c r="G240" s="153">
        <v>3916.2</v>
      </c>
      <c r="H240" s="168"/>
      <c r="I240" s="169">
        <f t="shared" si="6"/>
        <v>0</v>
      </c>
      <c r="J240" s="141"/>
      <c r="K240" s="136"/>
      <c r="L240" s="129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1"/>
      <c r="DI240" s="41"/>
      <c r="DJ240" s="41"/>
      <c r="DK240" s="41"/>
      <c r="DL240" s="41"/>
      <c r="DM240" s="41"/>
      <c r="DN240" s="41"/>
      <c r="DO240" s="41"/>
      <c r="DP240" s="41"/>
      <c r="DQ240" s="41"/>
      <c r="DR240" s="41"/>
      <c r="DS240" s="41"/>
      <c r="DT240" s="41"/>
      <c r="DU240" s="41"/>
      <c r="DV240" s="41"/>
      <c r="DW240" s="41"/>
      <c r="DX240" s="41"/>
      <c r="DY240" s="41"/>
      <c r="DZ240" s="41"/>
      <c r="EA240" s="41"/>
      <c r="EB240" s="41"/>
      <c r="EC240" s="41"/>
      <c r="ED240" s="41"/>
      <c r="EE240" s="41"/>
      <c r="EF240" s="41"/>
      <c r="EG240" s="41"/>
      <c r="EH240" s="41"/>
      <c r="EI240" s="41"/>
      <c r="EJ240" s="41"/>
      <c r="EK240" s="41"/>
      <c r="EL240" s="41"/>
      <c r="EM240" s="41"/>
      <c r="EN240" s="41"/>
      <c r="EO240" s="41"/>
      <c r="EP240" s="41"/>
      <c r="EQ240" s="41"/>
      <c r="ER240" s="41"/>
      <c r="ES240" s="41"/>
      <c r="ET240" s="41"/>
      <c r="EU240" s="41"/>
      <c r="EV240" s="41"/>
      <c r="EW240" s="41"/>
      <c r="EX240" s="41"/>
      <c r="EY240" s="41"/>
      <c r="EZ240" s="41"/>
      <c r="FA240" s="41"/>
      <c r="FB240" s="41"/>
      <c r="FC240" s="41"/>
      <c r="FD240" s="41"/>
      <c r="FE240" s="41"/>
      <c r="FF240" s="41"/>
      <c r="FG240" s="41"/>
      <c r="FH240" s="41"/>
      <c r="FI240" s="41"/>
      <c r="FJ240" s="41"/>
      <c r="FK240" s="41"/>
      <c r="FL240" s="41"/>
      <c r="FM240" s="41"/>
      <c r="FN240" s="41"/>
      <c r="FO240" s="41"/>
      <c r="FP240" s="41"/>
      <c r="FQ240" s="41"/>
      <c r="FR240" s="41"/>
      <c r="FS240" s="41"/>
      <c r="FT240" s="41"/>
      <c r="FU240" s="41"/>
      <c r="FV240" s="41"/>
      <c r="FW240" s="41"/>
      <c r="FX240" s="41"/>
      <c r="FY240" s="41"/>
      <c r="FZ240" s="41"/>
      <c r="GA240" s="41"/>
      <c r="GB240" s="41"/>
      <c r="GC240" s="41"/>
      <c r="GD240" s="41"/>
      <c r="GE240" s="41"/>
      <c r="GF240" s="41"/>
      <c r="GG240" s="41"/>
      <c r="GH240" s="41"/>
      <c r="GI240" s="41"/>
      <c r="GJ240" s="41"/>
      <c r="GK240" s="41"/>
      <c r="GL240" s="41"/>
      <c r="GM240" s="41"/>
      <c r="GN240" s="41"/>
      <c r="GO240" s="41"/>
      <c r="GP240" s="41"/>
      <c r="GQ240" s="41"/>
      <c r="GR240" s="41"/>
      <c r="GS240" s="41"/>
      <c r="GT240" s="41"/>
      <c r="GU240" s="41"/>
      <c r="GV240" s="41"/>
      <c r="GW240" s="41"/>
      <c r="GX240" s="41"/>
    </row>
    <row r="241" spans="2:206" x14ac:dyDescent="0.25">
      <c r="B241" s="130">
        <v>239</v>
      </c>
      <c r="C241" s="17">
        <v>41214</v>
      </c>
      <c r="D241" s="18">
        <v>0.6</v>
      </c>
      <c r="E241" s="19">
        <f t="shared" si="7"/>
        <v>1.006</v>
      </c>
      <c r="F241" s="133">
        <f>ROUND(PRODUCT(E241:$E$359),6)</f>
        <v>1.6939759999999999</v>
      </c>
      <c r="G241" s="153">
        <v>3916.2</v>
      </c>
      <c r="H241" s="168"/>
      <c r="I241" s="169">
        <f t="shared" si="6"/>
        <v>0</v>
      </c>
      <c r="J241" s="141"/>
      <c r="K241" s="136"/>
      <c r="L241" s="129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  <c r="DT241" s="4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41"/>
      <c r="EF241" s="41"/>
      <c r="EG241" s="41"/>
      <c r="EH241" s="41"/>
      <c r="EI241" s="41"/>
      <c r="EJ241" s="41"/>
      <c r="EK241" s="41"/>
      <c r="EL241" s="41"/>
      <c r="EM241" s="41"/>
      <c r="EN241" s="41"/>
      <c r="EO241" s="41"/>
      <c r="EP241" s="41"/>
      <c r="EQ241" s="41"/>
      <c r="ER241" s="41"/>
      <c r="ES241" s="41"/>
      <c r="ET241" s="41"/>
      <c r="EU241" s="41"/>
      <c r="EV241" s="41"/>
      <c r="EW241" s="41"/>
      <c r="EX241" s="41"/>
      <c r="EY241" s="41"/>
      <c r="EZ241" s="41"/>
      <c r="FA241" s="41"/>
      <c r="FB241" s="41"/>
      <c r="FC241" s="41"/>
      <c r="FD241" s="41"/>
      <c r="FE241" s="41"/>
      <c r="FF241" s="41"/>
      <c r="FG241" s="41"/>
      <c r="FH241" s="41"/>
      <c r="FI241" s="41"/>
      <c r="FJ241" s="41"/>
      <c r="FK241" s="41"/>
      <c r="FL241" s="41"/>
      <c r="FM241" s="41"/>
      <c r="FN241" s="41"/>
      <c r="FO241" s="41"/>
      <c r="FP241" s="41"/>
      <c r="FQ241" s="41"/>
      <c r="FR241" s="41"/>
      <c r="FS241" s="41"/>
      <c r="FT241" s="41"/>
      <c r="FU241" s="41"/>
      <c r="FV241" s="41"/>
      <c r="FW241" s="41"/>
      <c r="FX241" s="41"/>
      <c r="FY241" s="41"/>
      <c r="FZ241" s="41"/>
      <c r="GA241" s="41"/>
      <c r="GB241" s="41"/>
      <c r="GC241" s="41"/>
      <c r="GD241" s="41"/>
      <c r="GE241" s="41"/>
      <c r="GF241" s="41"/>
      <c r="GG241" s="41"/>
      <c r="GH241" s="41"/>
      <c r="GI241" s="41"/>
      <c r="GJ241" s="41"/>
      <c r="GK241" s="41"/>
      <c r="GL241" s="41"/>
      <c r="GM241" s="41"/>
      <c r="GN241" s="41"/>
      <c r="GO241" s="41"/>
      <c r="GP241" s="41"/>
      <c r="GQ241" s="41"/>
      <c r="GR241" s="41"/>
      <c r="GS241" s="41"/>
      <c r="GT241" s="41"/>
      <c r="GU241" s="41"/>
      <c r="GV241" s="41"/>
      <c r="GW241" s="41"/>
      <c r="GX241" s="41"/>
    </row>
    <row r="242" spans="2:206" x14ac:dyDescent="0.25">
      <c r="B242" s="130">
        <v>240</v>
      </c>
      <c r="C242" s="17">
        <v>41244</v>
      </c>
      <c r="D242" s="18">
        <v>0.79</v>
      </c>
      <c r="E242" s="19">
        <f t="shared" si="7"/>
        <v>1.0079</v>
      </c>
      <c r="F242" s="133">
        <f>ROUND(PRODUCT(E242:$E$359),6)</f>
        <v>1.683873</v>
      </c>
      <c r="G242" s="153">
        <v>3916.2</v>
      </c>
      <c r="H242" s="168"/>
      <c r="I242" s="169">
        <f t="shared" si="6"/>
        <v>0</v>
      </c>
      <c r="J242" s="141"/>
      <c r="K242" s="136"/>
      <c r="L242" s="129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DT242" s="41"/>
      <c r="DU242" s="41"/>
      <c r="DV242" s="41"/>
      <c r="DW242" s="41"/>
      <c r="DX242" s="41"/>
      <c r="DY242" s="41"/>
      <c r="DZ242" s="41"/>
      <c r="EA242" s="41"/>
      <c r="EB242" s="41"/>
      <c r="EC242" s="41"/>
      <c r="ED242" s="41"/>
      <c r="EE242" s="41"/>
      <c r="EF242" s="41"/>
      <c r="EG242" s="41"/>
      <c r="EH242" s="41"/>
      <c r="EI242" s="41"/>
      <c r="EJ242" s="41"/>
      <c r="EK242" s="41"/>
      <c r="EL242" s="41"/>
      <c r="EM242" s="41"/>
      <c r="EN242" s="41"/>
      <c r="EO242" s="41"/>
      <c r="EP242" s="41"/>
      <c r="EQ242" s="41"/>
      <c r="ER242" s="41"/>
      <c r="ES242" s="41"/>
      <c r="ET242" s="41"/>
      <c r="EU242" s="41"/>
      <c r="EV242" s="41"/>
      <c r="EW242" s="41"/>
      <c r="EX242" s="41"/>
      <c r="EY242" s="41"/>
      <c r="EZ242" s="41"/>
      <c r="FA242" s="41"/>
      <c r="FB242" s="41"/>
      <c r="FC242" s="41"/>
      <c r="FD242" s="41"/>
      <c r="FE242" s="41"/>
      <c r="FF242" s="41"/>
      <c r="FG242" s="41"/>
      <c r="FH242" s="41"/>
      <c r="FI242" s="41"/>
      <c r="FJ242" s="41"/>
      <c r="FK242" s="41"/>
      <c r="FL242" s="41"/>
      <c r="FM242" s="41"/>
      <c r="FN242" s="41"/>
      <c r="FO242" s="41"/>
      <c r="FP242" s="41"/>
      <c r="FQ242" s="41"/>
      <c r="FR242" s="41"/>
      <c r="FS242" s="41"/>
      <c r="FT242" s="41"/>
      <c r="FU242" s="41"/>
      <c r="FV242" s="41"/>
      <c r="FW242" s="41"/>
      <c r="FX242" s="41"/>
      <c r="FY242" s="41"/>
      <c r="FZ242" s="41"/>
      <c r="GA242" s="41"/>
      <c r="GB242" s="41"/>
      <c r="GC242" s="41"/>
      <c r="GD242" s="41"/>
      <c r="GE242" s="41"/>
      <c r="GF242" s="41"/>
      <c r="GG242" s="41"/>
      <c r="GH242" s="41"/>
      <c r="GI242" s="41"/>
      <c r="GJ242" s="41"/>
      <c r="GK242" s="41"/>
      <c r="GL242" s="41"/>
      <c r="GM242" s="41"/>
      <c r="GN242" s="41"/>
      <c r="GO242" s="41"/>
      <c r="GP242" s="41"/>
      <c r="GQ242" s="41"/>
      <c r="GR242" s="41"/>
      <c r="GS242" s="41"/>
      <c r="GT242" s="41"/>
      <c r="GU242" s="41"/>
      <c r="GV242" s="41"/>
      <c r="GW242" s="41"/>
      <c r="GX242" s="41"/>
    </row>
    <row r="243" spans="2:206" s="36" customFormat="1" x14ac:dyDescent="0.25">
      <c r="B243" s="130">
        <v>241</v>
      </c>
      <c r="C243" s="22" t="s">
        <v>39</v>
      </c>
      <c r="D243" s="23">
        <f>D242</f>
        <v>0.79</v>
      </c>
      <c r="E243" s="24" t="s">
        <v>1</v>
      </c>
      <c r="F243" s="133">
        <f>ROUND(PRODUCT(E242:$E$359),6)</f>
        <v>1.683873</v>
      </c>
      <c r="G243" s="153">
        <v>3916.2</v>
      </c>
      <c r="H243" s="170">
        <f>H242</f>
        <v>0</v>
      </c>
      <c r="I243" s="169">
        <f>IF(H243&gt;G243,ROUND(H243*F243,2),0)</f>
        <v>0</v>
      </c>
      <c r="J243" s="141"/>
      <c r="K243" s="136"/>
      <c r="L243" s="129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  <c r="DP243" s="35"/>
      <c r="DQ243" s="35"/>
      <c r="DR243" s="35"/>
      <c r="DS243" s="35"/>
      <c r="DT243" s="35"/>
      <c r="DU243" s="35"/>
      <c r="DV243" s="35"/>
      <c r="DW243" s="35"/>
      <c r="DX243" s="35"/>
      <c r="DY243" s="35"/>
      <c r="DZ243" s="35"/>
      <c r="EA243" s="35"/>
      <c r="EB243" s="35"/>
      <c r="EC243" s="35"/>
      <c r="ED243" s="35"/>
      <c r="EE243" s="35"/>
      <c r="EF243" s="35"/>
      <c r="EG243" s="35"/>
      <c r="EH243" s="35"/>
      <c r="EI243" s="35"/>
      <c r="EJ243" s="35"/>
      <c r="EK243" s="35"/>
      <c r="EL243" s="35"/>
      <c r="EM243" s="35"/>
      <c r="EN243" s="35"/>
      <c r="EO243" s="35"/>
      <c r="EP243" s="35"/>
      <c r="EQ243" s="35"/>
      <c r="ER243" s="35"/>
      <c r="ES243" s="35"/>
      <c r="ET243" s="35"/>
      <c r="EU243" s="35"/>
      <c r="EV243" s="35"/>
      <c r="EW243" s="35"/>
      <c r="EX243" s="35"/>
      <c r="EY243" s="35"/>
      <c r="EZ243" s="35"/>
      <c r="FA243" s="35"/>
      <c r="FB243" s="35"/>
      <c r="FC243" s="35"/>
      <c r="FD243" s="35"/>
      <c r="FE243" s="35"/>
      <c r="FF243" s="35"/>
      <c r="FG243" s="35"/>
      <c r="FH243" s="35"/>
      <c r="FI243" s="35"/>
      <c r="FJ243" s="35"/>
      <c r="FK243" s="35"/>
      <c r="FL243" s="35"/>
      <c r="FM243" s="35"/>
      <c r="FN243" s="35"/>
      <c r="FO243" s="35"/>
      <c r="FP243" s="35"/>
      <c r="FQ243" s="35"/>
      <c r="FR243" s="35"/>
      <c r="FS243" s="35"/>
      <c r="FT243" s="35"/>
      <c r="FU243" s="35"/>
      <c r="FV243" s="35"/>
      <c r="FW243" s="35"/>
      <c r="FX243" s="35"/>
      <c r="FY243" s="35"/>
      <c r="FZ243" s="35"/>
      <c r="GA243" s="35"/>
      <c r="GB243" s="35"/>
      <c r="GC243" s="35"/>
      <c r="GD243" s="35"/>
      <c r="GE243" s="35"/>
      <c r="GF243" s="35"/>
      <c r="GG243" s="35"/>
      <c r="GH243" s="35"/>
      <c r="GI243" s="35"/>
      <c r="GJ243" s="35"/>
      <c r="GK243" s="35"/>
      <c r="GL243" s="35"/>
      <c r="GM243" s="35"/>
      <c r="GN243" s="35"/>
      <c r="GO243" s="35"/>
      <c r="GP243" s="35"/>
      <c r="GQ243" s="35"/>
      <c r="GR243" s="35"/>
      <c r="GS243" s="35"/>
      <c r="GT243" s="35"/>
      <c r="GU243" s="35"/>
      <c r="GV243" s="35"/>
      <c r="GW243" s="35"/>
      <c r="GX243" s="35"/>
    </row>
    <row r="244" spans="2:206" x14ac:dyDescent="0.25">
      <c r="B244" s="130">
        <v>242</v>
      </c>
      <c r="C244" s="17">
        <v>41275</v>
      </c>
      <c r="D244" s="18">
        <v>0.86</v>
      </c>
      <c r="E244" s="19">
        <f t="shared" si="7"/>
        <v>1.0085999999999999</v>
      </c>
      <c r="F244" s="133">
        <f>ROUND(PRODUCT(E244:$E$359),6)</f>
        <v>1.670674</v>
      </c>
      <c r="G244" s="153">
        <v>4159</v>
      </c>
      <c r="H244" s="168"/>
      <c r="I244" s="169">
        <f t="shared" si="6"/>
        <v>0</v>
      </c>
      <c r="J244" s="141"/>
      <c r="K244" s="136"/>
      <c r="L244" s="129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DT244" s="4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1"/>
      <c r="EI244" s="41"/>
      <c r="EJ244" s="41"/>
      <c r="EK244" s="41"/>
      <c r="EL244" s="41"/>
      <c r="EM244" s="41"/>
      <c r="EN244" s="41"/>
      <c r="EO244" s="41"/>
      <c r="EP244" s="41"/>
      <c r="EQ244" s="41"/>
      <c r="ER244" s="41"/>
      <c r="ES244" s="41"/>
      <c r="ET244" s="41"/>
      <c r="EU244" s="41"/>
      <c r="EV244" s="41"/>
      <c r="EW244" s="41"/>
      <c r="EX244" s="41"/>
      <c r="EY244" s="41"/>
      <c r="EZ244" s="41"/>
      <c r="FA244" s="41"/>
      <c r="FB244" s="41"/>
      <c r="FC244" s="41"/>
      <c r="FD244" s="41"/>
      <c r="FE244" s="41"/>
      <c r="FF244" s="41"/>
      <c r="FG244" s="41"/>
      <c r="FH244" s="41"/>
      <c r="FI244" s="41"/>
      <c r="FJ244" s="41"/>
      <c r="FK244" s="41"/>
      <c r="FL244" s="41"/>
      <c r="FM244" s="41"/>
      <c r="FN244" s="41"/>
      <c r="FO244" s="41"/>
      <c r="FP244" s="41"/>
      <c r="FQ244" s="41"/>
      <c r="FR244" s="41"/>
      <c r="FS244" s="41"/>
      <c r="FT244" s="41"/>
      <c r="FU244" s="41"/>
      <c r="FV244" s="41"/>
      <c r="FW244" s="41"/>
      <c r="FX244" s="41"/>
      <c r="FY244" s="41"/>
      <c r="FZ244" s="41"/>
      <c r="GA244" s="41"/>
      <c r="GB244" s="41"/>
      <c r="GC244" s="41"/>
      <c r="GD244" s="41"/>
      <c r="GE244" s="41"/>
      <c r="GF244" s="41"/>
      <c r="GG244" s="41"/>
      <c r="GH244" s="41"/>
      <c r="GI244" s="41"/>
      <c r="GJ244" s="41"/>
      <c r="GK244" s="41"/>
      <c r="GL244" s="41"/>
      <c r="GM244" s="41"/>
      <c r="GN244" s="41"/>
      <c r="GO244" s="41"/>
      <c r="GP244" s="41"/>
      <c r="GQ244" s="41"/>
      <c r="GR244" s="41"/>
      <c r="GS244" s="41"/>
      <c r="GT244" s="41"/>
      <c r="GU244" s="41"/>
      <c r="GV244" s="41"/>
      <c r="GW244" s="41"/>
      <c r="GX244" s="41"/>
    </row>
    <row r="245" spans="2:206" x14ac:dyDescent="0.25">
      <c r="B245" s="130">
        <v>243</v>
      </c>
      <c r="C245" s="17">
        <v>41306</v>
      </c>
      <c r="D245" s="18">
        <v>0.6</v>
      </c>
      <c r="E245" s="19">
        <f t="shared" si="7"/>
        <v>1.006</v>
      </c>
      <c r="F245" s="133">
        <f>ROUND(PRODUCT(E245:$E$359),6)</f>
        <v>1.6564289999999999</v>
      </c>
      <c r="G245" s="153">
        <v>4159</v>
      </c>
      <c r="H245" s="168"/>
      <c r="I245" s="169">
        <f t="shared" si="6"/>
        <v>0</v>
      </c>
      <c r="J245" s="141"/>
      <c r="K245" s="136"/>
      <c r="L245" s="129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41"/>
      <c r="EY245" s="41"/>
      <c r="EZ245" s="41"/>
      <c r="FA245" s="41"/>
      <c r="FB245" s="41"/>
      <c r="FC245" s="41"/>
      <c r="FD245" s="41"/>
      <c r="FE245" s="41"/>
      <c r="FF245" s="41"/>
      <c r="FG245" s="41"/>
      <c r="FH245" s="41"/>
      <c r="FI245" s="41"/>
      <c r="FJ245" s="41"/>
      <c r="FK245" s="41"/>
      <c r="FL245" s="41"/>
      <c r="FM245" s="41"/>
      <c r="FN245" s="41"/>
      <c r="FO245" s="41"/>
      <c r="FP245" s="41"/>
      <c r="FQ245" s="41"/>
      <c r="FR245" s="41"/>
      <c r="FS245" s="41"/>
      <c r="FT245" s="41"/>
      <c r="FU245" s="41"/>
      <c r="FV245" s="41"/>
      <c r="FW245" s="41"/>
      <c r="FX245" s="41"/>
      <c r="FY245" s="41"/>
      <c r="FZ245" s="41"/>
      <c r="GA245" s="41"/>
      <c r="GB245" s="41"/>
      <c r="GC245" s="41"/>
      <c r="GD245" s="41"/>
      <c r="GE245" s="41"/>
      <c r="GF245" s="41"/>
      <c r="GG245" s="41"/>
      <c r="GH245" s="41"/>
      <c r="GI245" s="41"/>
      <c r="GJ245" s="41"/>
      <c r="GK245" s="41"/>
      <c r="GL245" s="41"/>
      <c r="GM245" s="41"/>
      <c r="GN245" s="41"/>
      <c r="GO245" s="41"/>
      <c r="GP245" s="41"/>
      <c r="GQ245" s="41"/>
      <c r="GR245" s="41"/>
      <c r="GS245" s="41"/>
      <c r="GT245" s="41"/>
      <c r="GU245" s="41"/>
      <c r="GV245" s="41"/>
      <c r="GW245" s="41"/>
      <c r="GX245" s="41"/>
    </row>
    <row r="246" spans="2:206" x14ac:dyDescent="0.25">
      <c r="B246" s="130">
        <v>244</v>
      </c>
      <c r="C246" s="17">
        <v>41334</v>
      </c>
      <c r="D246" s="18">
        <v>0.47</v>
      </c>
      <c r="E246" s="19">
        <f t="shared" si="7"/>
        <v>1.0046999999999999</v>
      </c>
      <c r="F246" s="133">
        <f>ROUND(PRODUCT(E246:$E$359),6)</f>
        <v>1.64655</v>
      </c>
      <c r="G246" s="153">
        <v>4159</v>
      </c>
      <c r="H246" s="168"/>
      <c r="I246" s="169">
        <f t="shared" si="6"/>
        <v>0</v>
      </c>
      <c r="J246" s="141"/>
      <c r="K246" s="136"/>
      <c r="L246" s="129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  <c r="EY246" s="41"/>
      <c r="EZ246" s="41"/>
      <c r="FA246" s="41"/>
      <c r="FB246" s="41"/>
      <c r="FC246" s="41"/>
      <c r="FD246" s="41"/>
      <c r="FE246" s="41"/>
      <c r="FF246" s="41"/>
      <c r="FG246" s="41"/>
      <c r="FH246" s="41"/>
      <c r="FI246" s="41"/>
      <c r="FJ246" s="41"/>
      <c r="FK246" s="41"/>
      <c r="FL246" s="41"/>
      <c r="FM246" s="41"/>
      <c r="FN246" s="41"/>
      <c r="FO246" s="41"/>
      <c r="FP246" s="41"/>
      <c r="FQ246" s="41"/>
      <c r="FR246" s="41"/>
      <c r="FS246" s="41"/>
      <c r="FT246" s="41"/>
      <c r="FU246" s="41"/>
      <c r="FV246" s="41"/>
      <c r="FW246" s="41"/>
      <c r="FX246" s="41"/>
      <c r="FY246" s="41"/>
      <c r="FZ246" s="41"/>
      <c r="GA246" s="41"/>
      <c r="GB246" s="41"/>
      <c r="GC246" s="41"/>
      <c r="GD246" s="41"/>
      <c r="GE246" s="41"/>
      <c r="GF246" s="41"/>
      <c r="GG246" s="41"/>
      <c r="GH246" s="41"/>
      <c r="GI246" s="41"/>
      <c r="GJ246" s="41"/>
      <c r="GK246" s="41"/>
      <c r="GL246" s="41"/>
      <c r="GM246" s="41"/>
      <c r="GN246" s="41"/>
      <c r="GO246" s="41"/>
      <c r="GP246" s="41"/>
      <c r="GQ246" s="41"/>
      <c r="GR246" s="41"/>
      <c r="GS246" s="41"/>
      <c r="GT246" s="41"/>
      <c r="GU246" s="41"/>
      <c r="GV246" s="41"/>
      <c r="GW246" s="41"/>
      <c r="GX246" s="41"/>
    </row>
    <row r="247" spans="2:206" x14ac:dyDescent="0.25">
      <c r="B247" s="130">
        <v>245</v>
      </c>
      <c r="C247" s="17">
        <v>41365</v>
      </c>
      <c r="D247" s="18">
        <v>0.55000000000000004</v>
      </c>
      <c r="E247" s="19">
        <f t="shared" si="7"/>
        <v>1.0055000000000001</v>
      </c>
      <c r="F247" s="133">
        <f>ROUND(PRODUCT(E247:$E$359),6)</f>
        <v>1.6388469999999999</v>
      </c>
      <c r="G247" s="153">
        <v>4159</v>
      </c>
      <c r="H247" s="168"/>
      <c r="I247" s="169">
        <f t="shared" si="6"/>
        <v>0</v>
      </c>
      <c r="J247" s="141"/>
      <c r="K247" s="136"/>
      <c r="L247" s="129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  <c r="EL247" s="41"/>
      <c r="EM247" s="41"/>
      <c r="EN247" s="41"/>
      <c r="EO247" s="41"/>
      <c r="EP247" s="41"/>
      <c r="EQ247" s="41"/>
      <c r="ER247" s="41"/>
      <c r="ES247" s="41"/>
      <c r="ET247" s="41"/>
      <c r="EU247" s="41"/>
      <c r="EV247" s="41"/>
      <c r="EW247" s="41"/>
      <c r="EX247" s="41"/>
      <c r="EY247" s="41"/>
      <c r="EZ247" s="41"/>
      <c r="FA247" s="41"/>
      <c r="FB247" s="41"/>
      <c r="FC247" s="41"/>
      <c r="FD247" s="41"/>
      <c r="FE247" s="41"/>
      <c r="FF247" s="41"/>
      <c r="FG247" s="41"/>
      <c r="FH247" s="41"/>
      <c r="FI247" s="41"/>
      <c r="FJ247" s="41"/>
      <c r="FK247" s="41"/>
      <c r="FL247" s="41"/>
      <c r="FM247" s="41"/>
      <c r="FN247" s="41"/>
      <c r="FO247" s="41"/>
      <c r="FP247" s="41"/>
      <c r="FQ247" s="41"/>
      <c r="FR247" s="41"/>
      <c r="FS247" s="41"/>
      <c r="FT247" s="41"/>
      <c r="FU247" s="41"/>
      <c r="FV247" s="41"/>
      <c r="FW247" s="41"/>
      <c r="FX247" s="41"/>
      <c r="FY247" s="41"/>
      <c r="FZ247" s="41"/>
      <c r="GA247" s="41"/>
      <c r="GB247" s="41"/>
      <c r="GC247" s="41"/>
      <c r="GD247" s="41"/>
      <c r="GE247" s="41"/>
      <c r="GF247" s="41"/>
      <c r="GG247" s="41"/>
      <c r="GH247" s="41"/>
      <c r="GI247" s="41"/>
      <c r="GJ247" s="41"/>
      <c r="GK247" s="41"/>
      <c r="GL247" s="41"/>
      <c r="GM247" s="41"/>
      <c r="GN247" s="41"/>
      <c r="GO247" s="41"/>
      <c r="GP247" s="41"/>
      <c r="GQ247" s="41"/>
      <c r="GR247" s="41"/>
      <c r="GS247" s="41"/>
      <c r="GT247" s="41"/>
      <c r="GU247" s="41"/>
      <c r="GV247" s="41"/>
      <c r="GW247" s="41"/>
      <c r="GX247" s="41"/>
    </row>
    <row r="248" spans="2:206" x14ac:dyDescent="0.25">
      <c r="B248" s="130">
        <v>246</v>
      </c>
      <c r="C248" s="17">
        <v>41395</v>
      </c>
      <c r="D248" s="18">
        <v>0.37</v>
      </c>
      <c r="E248" s="19">
        <f t="shared" si="7"/>
        <v>1.0037</v>
      </c>
      <c r="F248" s="133">
        <f>ROUND(PRODUCT(E248:$E$359),6)</f>
        <v>1.629883</v>
      </c>
      <c r="G248" s="153">
        <v>4159</v>
      </c>
      <c r="H248" s="168"/>
      <c r="I248" s="169">
        <f t="shared" si="6"/>
        <v>0</v>
      </c>
      <c r="J248" s="141"/>
      <c r="K248" s="136"/>
      <c r="L248" s="129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/>
      <c r="EL248" s="41"/>
      <c r="EM248" s="41"/>
      <c r="EN248" s="41"/>
      <c r="EO248" s="41"/>
      <c r="EP248" s="41"/>
      <c r="EQ248" s="41"/>
      <c r="ER248" s="41"/>
      <c r="ES248" s="41"/>
      <c r="ET248" s="41"/>
      <c r="EU248" s="41"/>
      <c r="EV248" s="41"/>
      <c r="EW248" s="41"/>
      <c r="EX248" s="41"/>
      <c r="EY248" s="41"/>
      <c r="EZ248" s="41"/>
      <c r="FA248" s="41"/>
      <c r="FB248" s="41"/>
      <c r="FC248" s="41"/>
      <c r="FD248" s="41"/>
      <c r="FE248" s="41"/>
      <c r="FF248" s="41"/>
      <c r="FG248" s="41"/>
      <c r="FH248" s="41"/>
      <c r="FI248" s="41"/>
      <c r="FJ248" s="41"/>
      <c r="FK248" s="41"/>
      <c r="FL248" s="41"/>
      <c r="FM248" s="41"/>
      <c r="FN248" s="41"/>
      <c r="FO248" s="41"/>
      <c r="FP248" s="41"/>
      <c r="FQ248" s="41"/>
      <c r="FR248" s="41"/>
      <c r="FS248" s="41"/>
      <c r="FT248" s="41"/>
      <c r="FU248" s="41"/>
      <c r="FV248" s="41"/>
      <c r="FW248" s="41"/>
      <c r="FX248" s="41"/>
      <c r="FY248" s="41"/>
      <c r="FZ248" s="41"/>
      <c r="GA248" s="41"/>
      <c r="GB248" s="41"/>
      <c r="GC248" s="41"/>
      <c r="GD248" s="41"/>
      <c r="GE248" s="41"/>
      <c r="GF248" s="41"/>
      <c r="GG248" s="41"/>
      <c r="GH248" s="41"/>
      <c r="GI248" s="41"/>
      <c r="GJ248" s="41"/>
      <c r="GK248" s="41"/>
      <c r="GL248" s="41"/>
      <c r="GM248" s="41"/>
      <c r="GN248" s="41"/>
      <c r="GO248" s="41"/>
      <c r="GP248" s="41"/>
      <c r="GQ248" s="41"/>
      <c r="GR248" s="41"/>
      <c r="GS248" s="41"/>
      <c r="GT248" s="41"/>
      <c r="GU248" s="41"/>
      <c r="GV248" s="41"/>
      <c r="GW248" s="41"/>
      <c r="GX248" s="41"/>
    </row>
    <row r="249" spans="2:206" x14ac:dyDescent="0.25">
      <c r="B249" s="130">
        <v>247</v>
      </c>
      <c r="C249" s="17">
        <v>41426</v>
      </c>
      <c r="D249" s="18">
        <v>0.26</v>
      </c>
      <c r="E249" s="19">
        <f t="shared" si="7"/>
        <v>1.0025999999999999</v>
      </c>
      <c r="F249" s="133">
        <f>ROUND(PRODUCT(E249:$E$359),6)</f>
        <v>1.623875</v>
      </c>
      <c r="G249" s="153">
        <v>4159</v>
      </c>
      <c r="H249" s="168"/>
      <c r="I249" s="169">
        <f t="shared" si="6"/>
        <v>0</v>
      </c>
      <c r="J249" s="141"/>
      <c r="K249" s="136"/>
      <c r="L249" s="129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41"/>
      <c r="EF249" s="41"/>
      <c r="EG249" s="41"/>
      <c r="EH249" s="41"/>
      <c r="EI249" s="41"/>
      <c r="EJ249" s="41"/>
      <c r="EK249" s="41"/>
      <c r="EL249" s="41"/>
      <c r="EM249" s="41"/>
      <c r="EN249" s="41"/>
      <c r="EO249" s="41"/>
      <c r="EP249" s="41"/>
      <c r="EQ249" s="41"/>
      <c r="ER249" s="41"/>
      <c r="ES249" s="41"/>
      <c r="ET249" s="41"/>
      <c r="EU249" s="41"/>
      <c r="EV249" s="41"/>
      <c r="EW249" s="41"/>
      <c r="EX249" s="41"/>
      <c r="EY249" s="41"/>
      <c r="EZ249" s="41"/>
      <c r="FA249" s="41"/>
      <c r="FB249" s="41"/>
      <c r="FC249" s="41"/>
      <c r="FD249" s="41"/>
      <c r="FE249" s="41"/>
      <c r="FF249" s="41"/>
      <c r="FG249" s="41"/>
      <c r="FH249" s="41"/>
      <c r="FI249" s="41"/>
      <c r="FJ249" s="41"/>
      <c r="FK249" s="41"/>
      <c r="FL249" s="41"/>
      <c r="FM249" s="41"/>
      <c r="FN249" s="41"/>
      <c r="FO249" s="41"/>
      <c r="FP249" s="41"/>
      <c r="FQ249" s="41"/>
      <c r="FR249" s="41"/>
      <c r="FS249" s="41"/>
      <c r="FT249" s="41"/>
      <c r="FU249" s="41"/>
      <c r="FV249" s="41"/>
      <c r="FW249" s="41"/>
      <c r="FX249" s="41"/>
      <c r="FY249" s="41"/>
      <c r="FZ249" s="41"/>
      <c r="GA249" s="41"/>
      <c r="GB249" s="41"/>
      <c r="GC249" s="41"/>
      <c r="GD249" s="41"/>
      <c r="GE249" s="41"/>
      <c r="GF249" s="41"/>
      <c r="GG249" s="41"/>
      <c r="GH249" s="41"/>
      <c r="GI249" s="41"/>
      <c r="GJ249" s="41"/>
      <c r="GK249" s="41"/>
      <c r="GL249" s="41"/>
      <c r="GM249" s="41"/>
      <c r="GN249" s="41"/>
      <c r="GO249" s="41"/>
      <c r="GP249" s="41"/>
      <c r="GQ249" s="41"/>
      <c r="GR249" s="41"/>
      <c r="GS249" s="41"/>
      <c r="GT249" s="41"/>
      <c r="GU249" s="41"/>
      <c r="GV249" s="41"/>
      <c r="GW249" s="41"/>
      <c r="GX249" s="41"/>
    </row>
    <row r="250" spans="2:206" x14ac:dyDescent="0.25">
      <c r="B250" s="130">
        <v>248</v>
      </c>
      <c r="C250" s="17">
        <v>41456</v>
      </c>
      <c r="D250" s="18">
        <v>0.03</v>
      </c>
      <c r="E250" s="19">
        <f t="shared" si="7"/>
        <v>1.0003</v>
      </c>
      <c r="F250" s="133">
        <f>ROUND(PRODUCT(E250:$E$359),6)</f>
        <v>1.6196630000000001</v>
      </c>
      <c r="G250" s="153">
        <v>4159</v>
      </c>
      <c r="H250" s="168"/>
      <c r="I250" s="169">
        <f t="shared" si="6"/>
        <v>0</v>
      </c>
      <c r="J250" s="141"/>
      <c r="K250" s="136"/>
      <c r="L250" s="129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41"/>
      <c r="EF250" s="41"/>
      <c r="EG250" s="41"/>
      <c r="EH250" s="41"/>
      <c r="EI250" s="41"/>
      <c r="EJ250" s="41"/>
      <c r="EK250" s="41"/>
      <c r="EL250" s="41"/>
      <c r="EM250" s="41"/>
      <c r="EN250" s="41"/>
      <c r="EO250" s="41"/>
      <c r="EP250" s="41"/>
      <c r="EQ250" s="41"/>
      <c r="ER250" s="41"/>
      <c r="ES250" s="41"/>
      <c r="ET250" s="41"/>
      <c r="EU250" s="41"/>
      <c r="EV250" s="41"/>
      <c r="EW250" s="41"/>
      <c r="EX250" s="41"/>
      <c r="EY250" s="41"/>
      <c r="EZ250" s="41"/>
      <c r="FA250" s="41"/>
      <c r="FB250" s="41"/>
      <c r="FC250" s="41"/>
      <c r="FD250" s="41"/>
      <c r="FE250" s="41"/>
      <c r="FF250" s="41"/>
      <c r="FG250" s="41"/>
      <c r="FH250" s="41"/>
      <c r="FI250" s="41"/>
      <c r="FJ250" s="41"/>
      <c r="FK250" s="41"/>
      <c r="FL250" s="41"/>
      <c r="FM250" s="41"/>
      <c r="FN250" s="41"/>
      <c r="FO250" s="41"/>
      <c r="FP250" s="41"/>
      <c r="FQ250" s="41"/>
      <c r="FR250" s="41"/>
      <c r="FS250" s="41"/>
      <c r="FT250" s="41"/>
      <c r="FU250" s="41"/>
      <c r="FV250" s="41"/>
      <c r="FW250" s="41"/>
      <c r="FX250" s="41"/>
      <c r="FY250" s="41"/>
      <c r="FZ250" s="41"/>
      <c r="GA250" s="41"/>
      <c r="GB250" s="41"/>
      <c r="GC250" s="41"/>
      <c r="GD250" s="41"/>
      <c r="GE250" s="41"/>
      <c r="GF250" s="41"/>
      <c r="GG250" s="41"/>
      <c r="GH250" s="41"/>
      <c r="GI250" s="41"/>
      <c r="GJ250" s="41"/>
      <c r="GK250" s="41"/>
      <c r="GL250" s="41"/>
      <c r="GM250" s="41"/>
      <c r="GN250" s="41"/>
      <c r="GO250" s="41"/>
      <c r="GP250" s="41"/>
      <c r="GQ250" s="41"/>
      <c r="GR250" s="41"/>
      <c r="GS250" s="41"/>
      <c r="GT250" s="41"/>
      <c r="GU250" s="41"/>
      <c r="GV250" s="41"/>
      <c r="GW250" s="41"/>
      <c r="GX250" s="41"/>
    </row>
    <row r="251" spans="2:206" x14ac:dyDescent="0.25">
      <c r="B251" s="130">
        <v>249</v>
      </c>
      <c r="C251" s="17">
        <v>41487</v>
      </c>
      <c r="D251" s="18">
        <v>0.24</v>
      </c>
      <c r="E251" s="19">
        <f t="shared" si="7"/>
        <v>1.0024</v>
      </c>
      <c r="F251" s="133">
        <f>ROUND(PRODUCT(E251:$E$359),6)</f>
        <v>1.619178</v>
      </c>
      <c r="G251" s="153">
        <v>4159</v>
      </c>
      <c r="H251" s="168"/>
      <c r="I251" s="169">
        <f t="shared" si="6"/>
        <v>0</v>
      </c>
      <c r="J251" s="141"/>
      <c r="K251" s="136"/>
      <c r="L251" s="129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DT251" s="41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  <c r="EE251" s="41"/>
      <c r="EF251" s="41"/>
      <c r="EG251" s="41"/>
      <c r="EH251" s="41"/>
      <c r="EI251" s="41"/>
      <c r="EJ251" s="41"/>
      <c r="EK251" s="41"/>
      <c r="EL251" s="41"/>
      <c r="EM251" s="41"/>
      <c r="EN251" s="41"/>
      <c r="EO251" s="41"/>
      <c r="EP251" s="41"/>
      <c r="EQ251" s="41"/>
      <c r="ER251" s="41"/>
      <c r="ES251" s="41"/>
      <c r="ET251" s="41"/>
      <c r="EU251" s="41"/>
      <c r="EV251" s="41"/>
      <c r="EW251" s="41"/>
      <c r="EX251" s="41"/>
      <c r="EY251" s="41"/>
      <c r="EZ251" s="41"/>
      <c r="FA251" s="41"/>
      <c r="FB251" s="41"/>
      <c r="FC251" s="41"/>
      <c r="FD251" s="41"/>
      <c r="FE251" s="41"/>
      <c r="FF251" s="41"/>
      <c r="FG251" s="41"/>
      <c r="FH251" s="41"/>
      <c r="FI251" s="41"/>
      <c r="FJ251" s="41"/>
      <c r="FK251" s="41"/>
      <c r="FL251" s="41"/>
      <c r="FM251" s="41"/>
      <c r="FN251" s="41"/>
      <c r="FO251" s="41"/>
      <c r="FP251" s="41"/>
      <c r="FQ251" s="41"/>
      <c r="FR251" s="41"/>
      <c r="FS251" s="41"/>
      <c r="FT251" s="41"/>
      <c r="FU251" s="41"/>
      <c r="FV251" s="41"/>
      <c r="FW251" s="41"/>
      <c r="FX251" s="41"/>
      <c r="FY251" s="41"/>
      <c r="FZ251" s="41"/>
      <c r="GA251" s="41"/>
      <c r="GB251" s="41"/>
      <c r="GC251" s="41"/>
      <c r="GD251" s="41"/>
      <c r="GE251" s="41"/>
      <c r="GF251" s="41"/>
      <c r="GG251" s="41"/>
      <c r="GH251" s="41"/>
      <c r="GI251" s="41"/>
      <c r="GJ251" s="41"/>
      <c r="GK251" s="41"/>
      <c r="GL251" s="41"/>
      <c r="GM251" s="41"/>
      <c r="GN251" s="41"/>
      <c r="GO251" s="41"/>
      <c r="GP251" s="41"/>
      <c r="GQ251" s="41"/>
      <c r="GR251" s="41"/>
      <c r="GS251" s="41"/>
      <c r="GT251" s="41"/>
      <c r="GU251" s="41"/>
      <c r="GV251" s="41"/>
      <c r="GW251" s="41"/>
      <c r="GX251" s="41"/>
    </row>
    <row r="252" spans="2:206" x14ac:dyDescent="0.25">
      <c r="B252" s="130">
        <v>250</v>
      </c>
      <c r="C252" s="17">
        <v>41518</v>
      </c>
      <c r="D252" s="18">
        <v>0.35</v>
      </c>
      <c r="E252" s="19">
        <f t="shared" si="7"/>
        <v>1.0035000000000001</v>
      </c>
      <c r="F252" s="133">
        <f>ROUND(PRODUCT(E252:$E$359),6)</f>
        <v>1.6153010000000001</v>
      </c>
      <c r="G252" s="153">
        <v>4159</v>
      </c>
      <c r="H252" s="168"/>
      <c r="I252" s="169">
        <f t="shared" si="6"/>
        <v>0</v>
      </c>
      <c r="J252" s="141"/>
      <c r="K252" s="136"/>
      <c r="L252" s="129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  <c r="EO252" s="41"/>
      <c r="EP252" s="41"/>
      <c r="EQ252" s="41"/>
      <c r="ER252" s="41"/>
      <c r="ES252" s="41"/>
      <c r="ET252" s="41"/>
      <c r="EU252" s="41"/>
      <c r="EV252" s="41"/>
      <c r="EW252" s="41"/>
      <c r="EX252" s="41"/>
      <c r="EY252" s="41"/>
      <c r="EZ252" s="41"/>
      <c r="FA252" s="41"/>
      <c r="FB252" s="41"/>
      <c r="FC252" s="41"/>
      <c r="FD252" s="41"/>
      <c r="FE252" s="41"/>
      <c r="FF252" s="41"/>
      <c r="FG252" s="41"/>
      <c r="FH252" s="41"/>
      <c r="FI252" s="41"/>
      <c r="FJ252" s="41"/>
      <c r="FK252" s="41"/>
      <c r="FL252" s="41"/>
      <c r="FM252" s="41"/>
      <c r="FN252" s="41"/>
      <c r="FO252" s="41"/>
      <c r="FP252" s="41"/>
      <c r="FQ252" s="41"/>
      <c r="FR252" s="41"/>
      <c r="FS252" s="41"/>
      <c r="FT252" s="41"/>
      <c r="FU252" s="41"/>
      <c r="FV252" s="41"/>
      <c r="FW252" s="41"/>
      <c r="FX252" s="41"/>
      <c r="FY252" s="41"/>
      <c r="FZ252" s="41"/>
      <c r="GA252" s="41"/>
      <c r="GB252" s="41"/>
      <c r="GC252" s="41"/>
      <c r="GD252" s="41"/>
      <c r="GE252" s="41"/>
      <c r="GF252" s="41"/>
      <c r="GG252" s="41"/>
      <c r="GH252" s="41"/>
      <c r="GI252" s="41"/>
      <c r="GJ252" s="41"/>
      <c r="GK252" s="41"/>
      <c r="GL252" s="41"/>
      <c r="GM252" s="41"/>
      <c r="GN252" s="41"/>
      <c r="GO252" s="41"/>
      <c r="GP252" s="41"/>
      <c r="GQ252" s="41"/>
      <c r="GR252" s="41"/>
      <c r="GS252" s="41"/>
      <c r="GT252" s="41"/>
      <c r="GU252" s="41"/>
      <c r="GV252" s="41"/>
      <c r="GW252" s="41"/>
      <c r="GX252" s="41"/>
    </row>
    <row r="253" spans="2:206" x14ac:dyDescent="0.25">
      <c r="B253" s="130">
        <v>251</v>
      </c>
      <c r="C253" s="17">
        <v>41548</v>
      </c>
      <c r="D253" s="18">
        <v>0.56999999999999995</v>
      </c>
      <c r="E253" s="19">
        <f t="shared" si="7"/>
        <v>1.0057</v>
      </c>
      <c r="F253" s="133">
        <f>ROUND(PRODUCT(E253:$E$359),6)</f>
        <v>1.609667</v>
      </c>
      <c r="G253" s="153">
        <v>4159</v>
      </c>
      <c r="H253" s="168"/>
      <c r="I253" s="169">
        <f t="shared" si="6"/>
        <v>0</v>
      </c>
      <c r="J253" s="141"/>
      <c r="K253" s="136"/>
      <c r="L253" s="129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  <c r="EO253" s="41"/>
      <c r="EP253" s="41"/>
      <c r="EQ253" s="41"/>
      <c r="ER253" s="41"/>
      <c r="ES253" s="41"/>
      <c r="ET253" s="41"/>
      <c r="EU253" s="41"/>
      <c r="EV253" s="41"/>
      <c r="EW253" s="41"/>
      <c r="EX253" s="41"/>
      <c r="EY253" s="41"/>
      <c r="EZ253" s="41"/>
      <c r="FA253" s="41"/>
      <c r="FB253" s="41"/>
      <c r="FC253" s="41"/>
      <c r="FD253" s="41"/>
      <c r="FE253" s="41"/>
      <c r="FF253" s="41"/>
      <c r="FG253" s="41"/>
      <c r="FH253" s="41"/>
      <c r="FI253" s="41"/>
      <c r="FJ253" s="41"/>
      <c r="FK253" s="41"/>
      <c r="FL253" s="41"/>
      <c r="FM253" s="41"/>
      <c r="FN253" s="41"/>
      <c r="FO253" s="41"/>
      <c r="FP253" s="41"/>
      <c r="FQ253" s="41"/>
      <c r="FR253" s="41"/>
      <c r="FS253" s="41"/>
      <c r="FT253" s="41"/>
      <c r="FU253" s="41"/>
      <c r="FV253" s="41"/>
      <c r="FW253" s="41"/>
      <c r="FX253" s="41"/>
      <c r="FY253" s="41"/>
      <c r="FZ253" s="41"/>
      <c r="GA253" s="41"/>
      <c r="GB253" s="41"/>
      <c r="GC253" s="41"/>
      <c r="GD253" s="41"/>
      <c r="GE253" s="41"/>
      <c r="GF253" s="41"/>
      <c r="GG253" s="41"/>
      <c r="GH253" s="41"/>
      <c r="GI253" s="41"/>
      <c r="GJ253" s="41"/>
      <c r="GK253" s="41"/>
      <c r="GL253" s="41"/>
      <c r="GM253" s="41"/>
      <c r="GN253" s="41"/>
      <c r="GO253" s="41"/>
      <c r="GP253" s="41"/>
      <c r="GQ253" s="41"/>
      <c r="GR253" s="41"/>
      <c r="GS253" s="41"/>
      <c r="GT253" s="41"/>
      <c r="GU253" s="41"/>
      <c r="GV253" s="41"/>
      <c r="GW253" s="41"/>
      <c r="GX253" s="41"/>
    </row>
    <row r="254" spans="2:206" x14ac:dyDescent="0.25">
      <c r="B254" s="130">
        <v>252</v>
      </c>
      <c r="C254" s="17">
        <v>41579</v>
      </c>
      <c r="D254" s="18">
        <v>0.54</v>
      </c>
      <c r="E254" s="19">
        <f t="shared" si="7"/>
        <v>1.0054000000000001</v>
      </c>
      <c r="F254" s="133">
        <f>ROUND(PRODUCT(E254:$E$359),6)</f>
        <v>1.600544</v>
      </c>
      <c r="G254" s="153">
        <v>4159</v>
      </c>
      <c r="H254" s="168"/>
      <c r="I254" s="169">
        <f t="shared" si="6"/>
        <v>0</v>
      </c>
      <c r="J254" s="141"/>
      <c r="K254" s="136"/>
      <c r="L254" s="129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DT254" s="41"/>
      <c r="DU254" s="41"/>
      <c r="DV254" s="41"/>
      <c r="DW254" s="41"/>
      <c r="DX254" s="41"/>
      <c r="DY254" s="41"/>
      <c r="DZ254" s="41"/>
      <c r="EA254" s="41"/>
      <c r="EB254" s="41"/>
      <c r="EC254" s="41"/>
      <c r="ED254" s="41"/>
      <c r="EE254" s="41"/>
      <c r="EF254" s="41"/>
      <c r="EG254" s="41"/>
      <c r="EH254" s="41"/>
      <c r="EI254" s="41"/>
      <c r="EJ254" s="41"/>
      <c r="EK254" s="41"/>
      <c r="EL254" s="41"/>
      <c r="EM254" s="41"/>
      <c r="EN254" s="41"/>
      <c r="EO254" s="41"/>
      <c r="EP254" s="41"/>
      <c r="EQ254" s="41"/>
      <c r="ER254" s="41"/>
      <c r="ES254" s="41"/>
      <c r="ET254" s="41"/>
      <c r="EU254" s="41"/>
      <c r="EV254" s="41"/>
      <c r="EW254" s="41"/>
      <c r="EX254" s="41"/>
      <c r="EY254" s="41"/>
      <c r="EZ254" s="41"/>
      <c r="FA254" s="41"/>
      <c r="FB254" s="41"/>
      <c r="FC254" s="41"/>
      <c r="FD254" s="41"/>
      <c r="FE254" s="41"/>
      <c r="FF254" s="41"/>
      <c r="FG254" s="41"/>
      <c r="FH254" s="41"/>
      <c r="FI254" s="41"/>
      <c r="FJ254" s="41"/>
      <c r="FK254" s="41"/>
      <c r="FL254" s="41"/>
      <c r="FM254" s="41"/>
      <c r="FN254" s="41"/>
      <c r="FO254" s="41"/>
      <c r="FP254" s="41"/>
      <c r="FQ254" s="41"/>
      <c r="FR254" s="41"/>
      <c r="FS254" s="41"/>
      <c r="FT254" s="41"/>
      <c r="FU254" s="41"/>
      <c r="FV254" s="41"/>
      <c r="FW254" s="41"/>
      <c r="FX254" s="41"/>
      <c r="FY254" s="41"/>
      <c r="FZ254" s="41"/>
      <c r="GA254" s="41"/>
      <c r="GB254" s="41"/>
      <c r="GC254" s="41"/>
      <c r="GD254" s="41"/>
      <c r="GE254" s="41"/>
      <c r="GF254" s="41"/>
      <c r="GG254" s="41"/>
      <c r="GH254" s="41"/>
      <c r="GI254" s="41"/>
      <c r="GJ254" s="41"/>
      <c r="GK254" s="41"/>
      <c r="GL254" s="41"/>
      <c r="GM254" s="41"/>
      <c r="GN254" s="41"/>
      <c r="GO254" s="41"/>
      <c r="GP254" s="41"/>
      <c r="GQ254" s="41"/>
      <c r="GR254" s="41"/>
      <c r="GS254" s="41"/>
      <c r="GT254" s="41"/>
      <c r="GU254" s="41"/>
      <c r="GV254" s="41"/>
      <c r="GW254" s="41"/>
      <c r="GX254" s="41"/>
    </row>
    <row r="255" spans="2:206" x14ac:dyDescent="0.25">
      <c r="B255" s="130">
        <v>253</v>
      </c>
      <c r="C255" s="17">
        <v>41609</v>
      </c>
      <c r="D255" s="18">
        <v>0.92</v>
      </c>
      <c r="E255" s="19">
        <f t="shared" si="7"/>
        <v>1.0092000000000001</v>
      </c>
      <c r="F255" s="133">
        <f>ROUND(PRODUCT(E255:$E$359),6)</f>
        <v>1.5919479999999999</v>
      </c>
      <c r="G255" s="153">
        <v>4159</v>
      </c>
      <c r="H255" s="168"/>
      <c r="I255" s="169">
        <f t="shared" si="6"/>
        <v>0</v>
      </c>
      <c r="J255" s="141"/>
      <c r="K255" s="136"/>
      <c r="L255" s="129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  <c r="EO255" s="41"/>
      <c r="EP255" s="41"/>
      <c r="EQ255" s="41"/>
      <c r="ER255" s="41"/>
      <c r="ES255" s="41"/>
      <c r="ET255" s="41"/>
      <c r="EU255" s="41"/>
      <c r="EV255" s="41"/>
      <c r="EW255" s="41"/>
      <c r="EX255" s="41"/>
      <c r="EY255" s="41"/>
      <c r="EZ255" s="41"/>
      <c r="FA255" s="41"/>
      <c r="FB255" s="41"/>
      <c r="FC255" s="41"/>
      <c r="FD255" s="41"/>
      <c r="FE255" s="41"/>
      <c r="FF255" s="41"/>
      <c r="FG255" s="41"/>
      <c r="FH255" s="41"/>
      <c r="FI255" s="41"/>
      <c r="FJ255" s="41"/>
      <c r="FK255" s="41"/>
      <c r="FL255" s="41"/>
      <c r="FM255" s="41"/>
      <c r="FN255" s="41"/>
      <c r="FO255" s="41"/>
      <c r="FP255" s="41"/>
      <c r="FQ255" s="41"/>
      <c r="FR255" s="41"/>
      <c r="FS255" s="41"/>
      <c r="FT255" s="41"/>
      <c r="FU255" s="41"/>
      <c r="FV255" s="41"/>
      <c r="FW255" s="41"/>
      <c r="FX255" s="41"/>
      <c r="FY255" s="41"/>
      <c r="FZ255" s="41"/>
      <c r="GA255" s="41"/>
      <c r="GB255" s="41"/>
      <c r="GC255" s="41"/>
      <c r="GD255" s="41"/>
      <c r="GE255" s="41"/>
      <c r="GF255" s="41"/>
      <c r="GG255" s="41"/>
      <c r="GH255" s="41"/>
      <c r="GI255" s="41"/>
      <c r="GJ255" s="41"/>
      <c r="GK255" s="41"/>
      <c r="GL255" s="41"/>
      <c r="GM255" s="41"/>
      <c r="GN255" s="41"/>
      <c r="GO255" s="41"/>
      <c r="GP255" s="41"/>
      <c r="GQ255" s="41"/>
      <c r="GR255" s="41"/>
      <c r="GS255" s="41"/>
      <c r="GT255" s="41"/>
      <c r="GU255" s="41"/>
      <c r="GV255" s="41"/>
      <c r="GW255" s="41"/>
      <c r="GX255" s="41"/>
    </row>
    <row r="256" spans="2:206" s="36" customFormat="1" x14ac:dyDescent="0.25">
      <c r="B256" s="130">
        <v>254</v>
      </c>
      <c r="C256" s="22" t="s">
        <v>39</v>
      </c>
      <c r="D256" s="23">
        <f>D255</f>
        <v>0.92</v>
      </c>
      <c r="E256" s="24" t="s">
        <v>1</v>
      </c>
      <c r="F256" s="133">
        <f>ROUND(PRODUCT(E255:$E$359),6)</f>
        <v>1.5919479999999999</v>
      </c>
      <c r="G256" s="153">
        <v>4159</v>
      </c>
      <c r="H256" s="170">
        <f>H255</f>
        <v>0</v>
      </c>
      <c r="I256" s="169">
        <f>IF(H256&gt;G256,ROUND(H256*F256,2),0)</f>
        <v>0</v>
      </c>
      <c r="J256" s="141"/>
      <c r="K256" s="136"/>
      <c r="L256" s="129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35"/>
      <c r="CE256" s="35"/>
      <c r="CF256" s="35"/>
      <c r="CG256" s="35"/>
      <c r="CH256" s="35"/>
      <c r="CI256" s="35"/>
      <c r="CJ256" s="35"/>
      <c r="CK256" s="35"/>
      <c r="CL256" s="35"/>
      <c r="CM256" s="35"/>
      <c r="CN256" s="35"/>
      <c r="CO256" s="35"/>
      <c r="CP256" s="35"/>
      <c r="CQ256" s="35"/>
      <c r="CR256" s="35"/>
      <c r="CS256" s="35"/>
      <c r="CT256" s="35"/>
      <c r="CU256" s="35"/>
      <c r="CV256" s="35"/>
      <c r="CW256" s="35"/>
      <c r="CX256" s="35"/>
      <c r="CY256" s="35"/>
      <c r="CZ256" s="35"/>
      <c r="DA256" s="35"/>
      <c r="DB256" s="35"/>
      <c r="DC256" s="35"/>
      <c r="DD256" s="35"/>
      <c r="DE256" s="35"/>
      <c r="DF256" s="35"/>
      <c r="DG256" s="35"/>
      <c r="DH256" s="35"/>
      <c r="DI256" s="35"/>
      <c r="DJ256" s="35"/>
      <c r="DK256" s="35"/>
      <c r="DL256" s="35"/>
      <c r="DM256" s="35"/>
      <c r="DN256" s="35"/>
      <c r="DO256" s="35"/>
      <c r="DP256" s="35"/>
      <c r="DQ256" s="35"/>
      <c r="DR256" s="35"/>
      <c r="DS256" s="35"/>
      <c r="DT256" s="35"/>
      <c r="DU256" s="35"/>
      <c r="DV256" s="35"/>
      <c r="DW256" s="35"/>
      <c r="DX256" s="35"/>
      <c r="DY256" s="35"/>
      <c r="DZ256" s="35"/>
      <c r="EA256" s="35"/>
      <c r="EB256" s="35"/>
      <c r="EC256" s="35"/>
      <c r="ED256" s="35"/>
      <c r="EE256" s="35"/>
      <c r="EF256" s="35"/>
      <c r="EG256" s="35"/>
      <c r="EH256" s="35"/>
      <c r="EI256" s="35"/>
      <c r="EJ256" s="35"/>
      <c r="EK256" s="35"/>
      <c r="EL256" s="35"/>
      <c r="EM256" s="35"/>
      <c r="EN256" s="35"/>
      <c r="EO256" s="35"/>
      <c r="EP256" s="35"/>
      <c r="EQ256" s="35"/>
      <c r="ER256" s="35"/>
      <c r="ES256" s="35"/>
      <c r="ET256" s="35"/>
      <c r="EU256" s="35"/>
      <c r="EV256" s="35"/>
      <c r="EW256" s="35"/>
      <c r="EX256" s="35"/>
      <c r="EY256" s="35"/>
      <c r="EZ256" s="35"/>
      <c r="FA256" s="35"/>
      <c r="FB256" s="35"/>
      <c r="FC256" s="35"/>
      <c r="FD256" s="35"/>
      <c r="FE256" s="35"/>
      <c r="FF256" s="35"/>
      <c r="FG256" s="35"/>
      <c r="FH256" s="35"/>
      <c r="FI256" s="35"/>
      <c r="FJ256" s="35"/>
      <c r="FK256" s="35"/>
      <c r="FL256" s="35"/>
      <c r="FM256" s="35"/>
      <c r="FN256" s="35"/>
      <c r="FO256" s="35"/>
      <c r="FP256" s="35"/>
      <c r="FQ256" s="35"/>
      <c r="FR256" s="35"/>
      <c r="FS256" s="35"/>
      <c r="FT256" s="35"/>
      <c r="FU256" s="35"/>
      <c r="FV256" s="35"/>
      <c r="FW256" s="35"/>
      <c r="FX256" s="35"/>
      <c r="FY256" s="35"/>
      <c r="FZ256" s="35"/>
      <c r="GA256" s="35"/>
      <c r="GB256" s="35"/>
      <c r="GC256" s="35"/>
      <c r="GD256" s="35"/>
      <c r="GE256" s="35"/>
      <c r="GF256" s="35"/>
      <c r="GG256" s="35"/>
      <c r="GH256" s="35"/>
      <c r="GI256" s="35"/>
      <c r="GJ256" s="35"/>
      <c r="GK256" s="35"/>
      <c r="GL256" s="35"/>
      <c r="GM256" s="35"/>
      <c r="GN256" s="35"/>
      <c r="GO256" s="35"/>
      <c r="GP256" s="35"/>
      <c r="GQ256" s="35"/>
      <c r="GR256" s="35"/>
      <c r="GS256" s="35"/>
      <c r="GT256" s="35"/>
      <c r="GU256" s="35"/>
      <c r="GV256" s="35"/>
      <c r="GW256" s="35"/>
      <c r="GX256" s="35"/>
    </row>
    <row r="257" spans="2:206" x14ac:dyDescent="0.25">
      <c r="B257" s="130">
        <v>255</v>
      </c>
      <c r="C257" s="17">
        <v>41640</v>
      </c>
      <c r="D257" s="18">
        <v>0.55000000000000004</v>
      </c>
      <c r="E257" s="19">
        <f t="shared" si="7"/>
        <v>1.0055000000000001</v>
      </c>
      <c r="F257" s="133">
        <f>ROUND(PRODUCT(E257:$E$359),6)</f>
        <v>1.5774349999999999</v>
      </c>
      <c r="G257" s="153">
        <v>4390.24</v>
      </c>
      <c r="H257" s="168"/>
      <c r="I257" s="169">
        <f t="shared" si="6"/>
        <v>0</v>
      </c>
      <c r="J257" s="141"/>
      <c r="K257" s="136"/>
      <c r="L257" s="129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DT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  <c r="EE257" s="41"/>
      <c r="EF257" s="41"/>
      <c r="EG257" s="41"/>
      <c r="EH257" s="41"/>
      <c r="EI257" s="41"/>
      <c r="EJ257" s="41"/>
      <c r="EK257" s="41"/>
      <c r="EL257" s="41"/>
      <c r="EM257" s="41"/>
      <c r="EN257" s="41"/>
      <c r="EO257" s="41"/>
      <c r="EP257" s="41"/>
      <c r="EQ257" s="41"/>
      <c r="ER257" s="41"/>
      <c r="ES257" s="41"/>
      <c r="ET257" s="41"/>
      <c r="EU257" s="41"/>
      <c r="EV257" s="41"/>
      <c r="EW257" s="41"/>
      <c r="EX257" s="41"/>
      <c r="EY257" s="41"/>
      <c r="EZ257" s="41"/>
      <c r="FA257" s="41"/>
      <c r="FB257" s="41"/>
      <c r="FC257" s="41"/>
      <c r="FD257" s="41"/>
      <c r="FE257" s="41"/>
      <c r="FF257" s="41"/>
      <c r="FG257" s="41"/>
      <c r="FH257" s="41"/>
      <c r="FI257" s="41"/>
      <c r="FJ257" s="41"/>
      <c r="FK257" s="41"/>
      <c r="FL257" s="41"/>
      <c r="FM257" s="41"/>
      <c r="FN257" s="41"/>
      <c r="FO257" s="41"/>
      <c r="FP257" s="41"/>
      <c r="FQ257" s="41"/>
      <c r="FR257" s="41"/>
      <c r="FS257" s="41"/>
      <c r="FT257" s="41"/>
      <c r="FU257" s="41"/>
      <c r="FV257" s="41"/>
      <c r="FW257" s="41"/>
      <c r="FX257" s="41"/>
      <c r="FY257" s="41"/>
      <c r="FZ257" s="41"/>
      <c r="GA257" s="41"/>
      <c r="GB257" s="41"/>
      <c r="GC257" s="41"/>
      <c r="GD257" s="41"/>
      <c r="GE257" s="41"/>
      <c r="GF257" s="41"/>
      <c r="GG257" s="41"/>
      <c r="GH257" s="41"/>
      <c r="GI257" s="41"/>
      <c r="GJ257" s="41"/>
      <c r="GK257" s="41"/>
      <c r="GL257" s="41"/>
      <c r="GM257" s="41"/>
      <c r="GN257" s="41"/>
      <c r="GO257" s="41"/>
      <c r="GP257" s="41"/>
      <c r="GQ257" s="41"/>
      <c r="GR257" s="41"/>
      <c r="GS257" s="41"/>
      <c r="GT257" s="41"/>
      <c r="GU257" s="41"/>
      <c r="GV257" s="41"/>
      <c r="GW257" s="41"/>
      <c r="GX257" s="41"/>
    </row>
    <row r="258" spans="2:206" x14ac:dyDescent="0.25">
      <c r="B258" s="130">
        <v>256</v>
      </c>
      <c r="C258" s="17">
        <v>41671</v>
      </c>
      <c r="D258" s="18">
        <v>0.69</v>
      </c>
      <c r="E258" s="19">
        <f t="shared" si="7"/>
        <v>1.0068999999999999</v>
      </c>
      <c r="F258" s="133">
        <f>ROUND(PRODUCT(E258:$E$359),6)</f>
        <v>1.5688070000000001</v>
      </c>
      <c r="G258" s="153">
        <v>4390.24</v>
      </c>
      <c r="H258" s="168"/>
      <c r="I258" s="169">
        <f t="shared" si="6"/>
        <v>0</v>
      </c>
      <c r="J258" s="141"/>
      <c r="K258" s="136"/>
      <c r="L258" s="129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41"/>
      <c r="EV258" s="41"/>
      <c r="EW258" s="41"/>
      <c r="EX258" s="41"/>
      <c r="EY258" s="41"/>
      <c r="EZ258" s="41"/>
      <c r="FA258" s="41"/>
      <c r="FB258" s="41"/>
      <c r="FC258" s="41"/>
      <c r="FD258" s="41"/>
      <c r="FE258" s="41"/>
      <c r="FF258" s="41"/>
      <c r="FG258" s="41"/>
      <c r="FH258" s="41"/>
      <c r="FI258" s="41"/>
      <c r="FJ258" s="41"/>
      <c r="FK258" s="41"/>
      <c r="FL258" s="41"/>
      <c r="FM258" s="41"/>
      <c r="FN258" s="41"/>
      <c r="FO258" s="41"/>
      <c r="FP258" s="41"/>
      <c r="FQ258" s="41"/>
      <c r="FR258" s="41"/>
      <c r="FS258" s="41"/>
      <c r="FT258" s="41"/>
      <c r="FU258" s="41"/>
      <c r="FV258" s="41"/>
      <c r="FW258" s="41"/>
      <c r="FX258" s="41"/>
      <c r="FY258" s="41"/>
      <c r="FZ258" s="41"/>
      <c r="GA258" s="41"/>
      <c r="GB258" s="41"/>
      <c r="GC258" s="41"/>
      <c r="GD258" s="41"/>
      <c r="GE258" s="41"/>
      <c r="GF258" s="41"/>
      <c r="GG258" s="41"/>
      <c r="GH258" s="41"/>
      <c r="GI258" s="41"/>
      <c r="GJ258" s="41"/>
      <c r="GK258" s="41"/>
      <c r="GL258" s="41"/>
      <c r="GM258" s="41"/>
      <c r="GN258" s="41"/>
      <c r="GO258" s="41"/>
      <c r="GP258" s="41"/>
      <c r="GQ258" s="41"/>
      <c r="GR258" s="41"/>
      <c r="GS258" s="41"/>
      <c r="GT258" s="41"/>
      <c r="GU258" s="41"/>
      <c r="GV258" s="41"/>
      <c r="GW258" s="41"/>
      <c r="GX258" s="41"/>
    </row>
    <row r="259" spans="2:206" x14ac:dyDescent="0.25">
      <c r="B259" s="130">
        <v>257</v>
      </c>
      <c r="C259" s="17">
        <v>41699</v>
      </c>
      <c r="D259" s="18">
        <v>0.92</v>
      </c>
      <c r="E259" s="19">
        <f t="shared" si="7"/>
        <v>1.0092000000000001</v>
      </c>
      <c r="F259" s="133">
        <f>ROUND(PRODUCT(E259:$E$359),6)</f>
        <v>1.5580560000000001</v>
      </c>
      <c r="G259" s="153">
        <v>4390.24</v>
      </c>
      <c r="H259" s="168"/>
      <c r="I259" s="169">
        <f t="shared" si="6"/>
        <v>0</v>
      </c>
      <c r="J259" s="141"/>
      <c r="K259" s="136"/>
      <c r="L259" s="129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  <c r="EE259" s="41"/>
      <c r="EF259" s="41"/>
      <c r="EG259" s="41"/>
      <c r="EH259" s="41"/>
      <c r="EI259" s="41"/>
      <c r="EJ259" s="41"/>
      <c r="EK259" s="41"/>
      <c r="EL259" s="41"/>
      <c r="EM259" s="41"/>
      <c r="EN259" s="41"/>
      <c r="EO259" s="41"/>
      <c r="EP259" s="41"/>
      <c r="EQ259" s="41"/>
      <c r="ER259" s="41"/>
      <c r="ES259" s="41"/>
      <c r="ET259" s="41"/>
      <c r="EU259" s="41"/>
      <c r="EV259" s="41"/>
      <c r="EW259" s="41"/>
      <c r="EX259" s="41"/>
      <c r="EY259" s="41"/>
      <c r="EZ259" s="41"/>
      <c r="FA259" s="41"/>
      <c r="FB259" s="41"/>
      <c r="FC259" s="41"/>
      <c r="FD259" s="41"/>
      <c r="FE259" s="41"/>
      <c r="FF259" s="41"/>
      <c r="FG259" s="41"/>
      <c r="FH259" s="41"/>
      <c r="FI259" s="41"/>
      <c r="FJ259" s="41"/>
      <c r="FK259" s="41"/>
      <c r="FL259" s="41"/>
      <c r="FM259" s="41"/>
      <c r="FN259" s="41"/>
      <c r="FO259" s="41"/>
      <c r="FP259" s="41"/>
      <c r="FQ259" s="41"/>
      <c r="FR259" s="41"/>
      <c r="FS259" s="41"/>
      <c r="FT259" s="41"/>
      <c r="FU259" s="41"/>
      <c r="FV259" s="41"/>
      <c r="FW259" s="41"/>
      <c r="FX259" s="41"/>
      <c r="FY259" s="41"/>
      <c r="FZ259" s="41"/>
      <c r="GA259" s="41"/>
      <c r="GB259" s="41"/>
      <c r="GC259" s="41"/>
      <c r="GD259" s="41"/>
      <c r="GE259" s="41"/>
      <c r="GF259" s="41"/>
      <c r="GG259" s="41"/>
      <c r="GH259" s="41"/>
      <c r="GI259" s="41"/>
      <c r="GJ259" s="41"/>
      <c r="GK259" s="41"/>
      <c r="GL259" s="41"/>
      <c r="GM259" s="41"/>
      <c r="GN259" s="41"/>
      <c r="GO259" s="41"/>
      <c r="GP259" s="41"/>
      <c r="GQ259" s="41"/>
      <c r="GR259" s="41"/>
      <c r="GS259" s="41"/>
      <c r="GT259" s="41"/>
      <c r="GU259" s="41"/>
      <c r="GV259" s="41"/>
      <c r="GW259" s="41"/>
      <c r="GX259" s="41"/>
    </row>
    <row r="260" spans="2:206" x14ac:dyDescent="0.25">
      <c r="B260" s="130">
        <v>258</v>
      </c>
      <c r="C260" s="17">
        <v>41730</v>
      </c>
      <c r="D260" s="18">
        <v>0.67</v>
      </c>
      <c r="E260" s="19">
        <f t="shared" si="7"/>
        <v>1.0066999999999999</v>
      </c>
      <c r="F260" s="133">
        <f>ROUND(PRODUCT(E260:$E$359),6)</f>
        <v>1.5438529999999999</v>
      </c>
      <c r="G260" s="153">
        <v>4390.24</v>
      </c>
      <c r="H260" s="168"/>
      <c r="I260" s="169">
        <f t="shared" ref="I260:I323" si="8">IF(H260&gt;G260,ROUND(H260*F260,2),0)</f>
        <v>0</v>
      </c>
      <c r="J260" s="141"/>
      <c r="K260" s="136"/>
      <c r="L260" s="129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DT260" s="41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  <c r="EE260" s="41"/>
      <c r="EF260" s="41"/>
      <c r="EG260" s="41"/>
      <c r="EH260" s="41"/>
      <c r="EI260" s="41"/>
      <c r="EJ260" s="41"/>
      <c r="EK260" s="41"/>
      <c r="EL260" s="41"/>
      <c r="EM260" s="41"/>
      <c r="EN260" s="41"/>
      <c r="EO260" s="41"/>
      <c r="EP260" s="41"/>
      <c r="EQ260" s="41"/>
      <c r="ER260" s="41"/>
      <c r="ES260" s="41"/>
      <c r="ET260" s="41"/>
      <c r="EU260" s="41"/>
      <c r="EV260" s="41"/>
      <c r="EW260" s="41"/>
      <c r="EX260" s="41"/>
      <c r="EY260" s="41"/>
      <c r="EZ260" s="41"/>
      <c r="FA260" s="41"/>
      <c r="FB260" s="41"/>
      <c r="FC260" s="41"/>
      <c r="FD260" s="41"/>
      <c r="FE260" s="41"/>
      <c r="FF260" s="41"/>
      <c r="FG260" s="41"/>
      <c r="FH260" s="41"/>
      <c r="FI260" s="41"/>
      <c r="FJ260" s="41"/>
      <c r="FK260" s="41"/>
      <c r="FL260" s="41"/>
      <c r="FM260" s="41"/>
      <c r="FN260" s="41"/>
      <c r="FO260" s="41"/>
      <c r="FP260" s="41"/>
      <c r="FQ260" s="41"/>
      <c r="FR260" s="41"/>
      <c r="FS260" s="41"/>
      <c r="FT260" s="41"/>
      <c r="FU260" s="41"/>
      <c r="FV260" s="41"/>
      <c r="FW260" s="41"/>
      <c r="FX260" s="41"/>
      <c r="FY260" s="41"/>
      <c r="FZ260" s="41"/>
      <c r="GA260" s="41"/>
      <c r="GB260" s="41"/>
      <c r="GC260" s="41"/>
      <c r="GD260" s="41"/>
      <c r="GE260" s="41"/>
      <c r="GF260" s="41"/>
      <c r="GG260" s="41"/>
      <c r="GH260" s="41"/>
      <c r="GI260" s="41"/>
      <c r="GJ260" s="41"/>
      <c r="GK260" s="41"/>
      <c r="GL260" s="41"/>
      <c r="GM260" s="41"/>
      <c r="GN260" s="41"/>
      <c r="GO260" s="41"/>
      <c r="GP260" s="41"/>
      <c r="GQ260" s="41"/>
      <c r="GR260" s="41"/>
      <c r="GS260" s="41"/>
      <c r="GT260" s="41"/>
      <c r="GU260" s="41"/>
      <c r="GV260" s="41"/>
      <c r="GW260" s="41"/>
      <c r="GX260" s="41"/>
    </row>
    <row r="261" spans="2:206" x14ac:dyDescent="0.25">
      <c r="B261" s="130">
        <v>259</v>
      </c>
      <c r="C261" s="17">
        <v>41760</v>
      </c>
      <c r="D261" s="18">
        <v>0.46</v>
      </c>
      <c r="E261" s="19">
        <f t="shared" si="7"/>
        <v>1.0045999999999999</v>
      </c>
      <c r="F261" s="133">
        <f>ROUND(PRODUCT(E261:$E$359),6)</f>
        <v>1.5335780000000001</v>
      </c>
      <c r="G261" s="153">
        <v>4390.24</v>
      </c>
      <c r="H261" s="168"/>
      <c r="I261" s="169">
        <f t="shared" si="8"/>
        <v>0</v>
      </c>
      <c r="J261" s="141"/>
      <c r="K261" s="136"/>
      <c r="L261" s="129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  <c r="EO261" s="41"/>
      <c r="EP261" s="41"/>
      <c r="EQ261" s="41"/>
      <c r="ER261" s="41"/>
      <c r="ES261" s="41"/>
      <c r="ET261" s="41"/>
      <c r="EU261" s="41"/>
      <c r="EV261" s="41"/>
      <c r="EW261" s="41"/>
      <c r="EX261" s="41"/>
      <c r="EY261" s="41"/>
      <c r="EZ261" s="41"/>
      <c r="FA261" s="41"/>
      <c r="FB261" s="41"/>
      <c r="FC261" s="41"/>
      <c r="FD261" s="41"/>
      <c r="FE261" s="41"/>
      <c r="FF261" s="41"/>
      <c r="FG261" s="41"/>
      <c r="FH261" s="41"/>
      <c r="FI261" s="41"/>
      <c r="FJ261" s="41"/>
      <c r="FK261" s="41"/>
      <c r="FL261" s="41"/>
      <c r="FM261" s="41"/>
      <c r="FN261" s="41"/>
      <c r="FO261" s="41"/>
      <c r="FP261" s="41"/>
      <c r="FQ261" s="41"/>
      <c r="FR261" s="41"/>
      <c r="FS261" s="41"/>
      <c r="FT261" s="41"/>
      <c r="FU261" s="41"/>
      <c r="FV261" s="41"/>
      <c r="FW261" s="41"/>
      <c r="FX261" s="41"/>
      <c r="FY261" s="41"/>
      <c r="FZ261" s="41"/>
      <c r="GA261" s="41"/>
      <c r="GB261" s="41"/>
      <c r="GC261" s="41"/>
      <c r="GD261" s="41"/>
      <c r="GE261" s="41"/>
      <c r="GF261" s="41"/>
      <c r="GG261" s="41"/>
      <c r="GH261" s="41"/>
      <c r="GI261" s="41"/>
      <c r="GJ261" s="41"/>
      <c r="GK261" s="41"/>
      <c r="GL261" s="41"/>
      <c r="GM261" s="41"/>
      <c r="GN261" s="41"/>
      <c r="GO261" s="41"/>
      <c r="GP261" s="41"/>
      <c r="GQ261" s="41"/>
      <c r="GR261" s="41"/>
      <c r="GS261" s="41"/>
      <c r="GT261" s="41"/>
      <c r="GU261" s="41"/>
      <c r="GV261" s="41"/>
      <c r="GW261" s="41"/>
      <c r="GX261" s="41"/>
    </row>
    <row r="262" spans="2:206" x14ac:dyDescent="0.25">
      <c r="B262" s="130">
        <v>260</v>
      </c>
      <c r="C262" s="17">
        <v>41791</v>
      </c>
      <c r="D262" s="18">
        <v>0.4</v>
      </c>
      <c r="E262" s="19">
        <f t="shared" si="7"/>
        <v>1.004</v>
      </c>
      <c r="F262" s="133">
        <f>ROUND(PRODUCT(E262:$E$359),6)</f>
        <v>1.526556</v>
      </c>
      <c r="G262" s="153">
        <v>4390.24</v>
      </c>
      <c r="H262" s="168"/>
      <c r="I262" s="169">
        <f t="shared" si="8"/>
        <v>0</v>
      </c>
      <c r="J262" s="141"/>
      <c r="K262" s="136"/>
      <c r="L262" s="129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  <c r="EE262" s="41"/>
      <c r="EF262" s="41"/>
      <c r="EG262" s="41"/>
      <c r="EH262" s="41"/>
      <c r="EI262" s="41"/>
      <c r="EJ262" s="41"/>
      <c r="EK262" s="41"/>
      <c r="EL262" s="41"/>
      <c r="EM262" s="41"/>
      <c r="EN262" s="41"/>
      <c r="EO262" s="41"/>
      <c r="EP262" s="41"/>
      <c r="EQ262" s="41"/>
      <c r="ER262" s="41"/>
      <c r="ES262" s="41"/>
      <c r="ET262" s="41"/>
      <c r="EU262" s="41"/>
      <c r="EV262" s="41"/>
      <c r="EW262" s="41"/>
      <c r="EX262" s="41"/>
      <c r="EY262" s="41"/>
      <c r="EZ262" s="41"/>
      <c r="FA262" s="41"/>
      <c r="FB262" s="41"/>
      <c r="FC262" s="41"/>
      <c r="FD262" s="41"/>
      <c r="FE262" s="41"/>
      <c r="FF262" s="41"/>
      <c r="FG262" s="41"/>
      <c r="FH262" s="41"/>
      <c r="FI262" s="41"/>
      <c r="FJ262" s="41"/>
      <c r="FK262" s="41"/>
      <c r="FL262" s="41"/>
      <c r="FM262" s="41"/>
      <c r="FN262" s="41"/>
      <c r="FO262" s="41"/>
      <c r="FP262" s="41"/>
      <c r="FQ262" s="41"/>
      <c r="FR262" s="41"/>
      <c r="FS262" s="41"/>
      <c r="FT262" s="41"/>
      <c r="FU262" s="41"/>
      <c r="FV262" s="41"/>
      <c r="FW262" s="41"/>
      <c r="FX262" s="41"/>
      <c r="FY262" s="41"/>
      <c r="FZ262" s="41"/>
      <c r="GA262" s="41"/>
      <c r="GB262" s="41"/>
      <c r="GC262" s="41"/>
      <c r="GD262" s="41"/>
      <c r="GE262" s="41"/>
      <c r="GF262" s="41"/>
      <c r="GG262" s="41"/>
      <c r="GH262" s="41"/>
      <c r="GI262" s="41"/>
      <c r="GJ262" s="41"/>
      <c r="GK262" s="41"/>
      <c r="GL262" s="41"/>
      <c r="GM262" s="41"/>
      <c r="GN262" s="41"/>
      <c r="GO262" s="41"/>
      <c r="GP262" s="41"/>
      <c r="GQ262" s="41"/>
      <c r="GR262" s="41"/>
      <c r="GS262" s="41"/>
      <c r="GT262" s="41"/>
      <c r="GU262" s="41"/>
      <c r="GV262" s="41"/>
      <c r="GW262" s="41"/>
      <c r="GX262" s="41"/>
    </row>
    <row r="263" spans="2:206" x14ac:dyDescent="0.25">
      <c r="B263" s="130">
        <v>261</v>
      </c>
      <c r="C263" s="17">
        <v>41821</v>
      </c>
      <c r="D263" s="18">
        <v>0.01</v>
      </c>
      <c r="E263" s="19">
        <f t="shared" si="7"/>
        <v>1.0001</v>
      </c>
      <c r="F263" s="133">
        <f>ROUND(PRODUCT(E263:$E$359),6)</f>
        <v>1.5204740000000001</v>
      </c>
      <c r="G263" s="153">
        <v>4390.24</v>
      </c>
      <c r="H263" s="168"/>
      <c r="I263" s="169">
        <f t="shared" si="8"/>
        <v>0</v>
      </c>
      <c r="J263" s="141"/>
      <c r="K263" s="136"/>
      <c r="L263" s="129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  <c r="DL263" s="41"/>
      <c r="DM263" s="41"/>
      <c r="DN263" s="41"/>
      <c r="DO263" s="41"/>
      <c r="DP263" s="41"/>
      <c r="DQ263" s="41"/>
      <c r="DR263" s="41"/>
      <c r="DS263" s="41"/>
      <c r="DT263" s="41"/>
      <c r="DU263" s="41"/>
      <c r="DV263" s="41"/>
      <c r="DW263" s="41"/>
      <c r="DX263" s="41"/>
      <c r="DY263" s="41"/>
      <c r="DZ263" s="41"/>
      <c r="EA263" s="41"/>
      <c r="EB263" s="41"/>
      <c r="EC263" s="41"/>
      <c r="ED263" s="41"/>
      <c r="EE263" s="41"/>
      <c r="EF263" s="41"/>
      <c r="EG263" s="41"/>
      <c r="EH263" s="41"/>
      <c r="EI263" s="41"/>
      <c r="EJ263" s="41"/>
      <c r="EK263" s="41"/>
      <c r="EL263" s="41"/>
      <c r="EM263" s="41"/>
      <c r="EN263" s="41"/>
      <c r="EO263" s="41"/>
      <c r="EP263" s="41"/>
      <c r="EQ263" s="41"/>
      <c r="ER263" s="41"/>
      <c r="ES263" s="41"/>
      <c r="ET263" s="41"/>
      <c r="EU263" s="41"/>
      <c r="EV263" s="41"/>
      <c r="EW263" s="41"/>
      <c r="EX263" s="41"/>
      <c r="EY263" s="41"/>
      <c r="EZ263" s="41"/>
      <c r="FA263" s="41"/>
      <c r="FB263" s="41"/>
      <c r="FC263" s="41"/>
      <c r="FD263" s="41"/>
      <c r="FE263" s="41"/>
      <c r="FF263" s="41"/>
      <c r="FG263" s="41"/>
      <c r="FH263" s="41"/>
      <c r="FI263" s="41"/>
      <c r="FJ263" s="41"/>
      <c r="FK263" s="41"/>
      <c r="FL263" s="41"/>
      <c r="FM263" s="41"/>
      <c r="FN263" s="41"/>
      <c r="FO263" s="41"/>
      <c r="FP263" s="41"/>
      <c r="FQ263" s="41"/>
      <c r="FR263" s="41"/>
      <c r="FS263" s="41"/>
      <c r="FT263" s="41"/>
      <c r="FU263" s="41"/>
      <c r="FV263" s="41"/>
      <c r="FW263" s="41"/>
      <c r="FX263" s="41"/>
      <c r="FY263" s="41"/>
      <c r="FZ263" s="41"/>
      <c r="GA263" s="41"/>
      <c r="GB263" s="41"/>
      <c r="GC263" s="41"/>
      <c r="GD263" s="41"/>
      <c r="GE263" s="41"/>
      <c r="GF263" s="41"/>
      <c r="GG263" s="41"/>
      <c r="GH263" s="41"/>
      <c r="GI263" s="41"/>
      <c r="GJ263" s="41"/>
      <c r="GK263" s="41"/>
      <c r="GL263" s="41"/>
      <c r="GM263" s="41"/>
      <c r="GN263" s="41"/>
      <c r="GO263" s="41"/>
      <c r="GP263" s="41"/>
      <c r="GQ263" s="41"/>
      <c r="GR263" s="41"/>
      <c r="GS263" s="41"/>
      <c r="GT263" s="41"/>
      <c r="GU263" s="41"/>
      <c r="GV263" s="41"/>
      <c r="GW263" s="41"/>
      <c r="GX263" s="41"/>
    </row>
    <row r="264" spans="2:206" x14ac:dyDescent="0.25">
      <c r="B264" s="130">
        <v>262</v>
      </c>
      <c r="C264" s="17">
        <v>41852</v>
      </c>
      <c r="D264" s="18">
        <v>0.25</v>
      </c>
      <c r="E264" s="19">
        <f t="shared" si="7"/>
        <v>1.0024999999999999</v>
      </c>
      <c r="F264" s="133">
        <f>ROUND(PRODUCT(E264:$E$359),6)</f>
        <v>1.520322</v>
      </c>
      <c r="G264" s="153">
        <v>4390.24</v>
      </c>
      <c r="H264" s="168"/>
      <c r="I264" s="169">
        <f t="shared" si="8"/>
        <v>0</v>
      </c>
      <c r="J264" s="141"/>
      <c r="K264" s="136"/>
      <c r="L264" s="129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  <c r="DL264" s="41"/>
      <c r="DM264" s="41"/>
      <c r="DN264" s="41"/>
      <c r="DO264" s="41"/>
      <c r="DP264" s="41"/>
      <c r="DQ264" s="41"/>
      <c r="DR264" s="41"/>
      <c r="DS264" s="41"/>
      <c r="DT264" s="41"/>
      <c r="DU264" s="41"/>
      <c r="DV264" s="41"/>
      <c r="DW264" s="41"/>
      <c r="DX264" s="41"/>
      <c r="DY264" s="41"/>
      <c r="DZ264" s="41"/>
      <c r="EA264" s="41"/>
      <c r="EB264" s="41"/>
      <c r="EC264" s="41"/>
      <c r="ED264" s="41"/>
      <c r="EE264" s="41"/>
      <c r="EF264" s="41"/>
      <c r="EG264" s="41"/>
      <c r="EH264" s="41"/>
      <c r="EI264" s="41"/>
      <c r="EJ264" s="41"/>
      <c r="EK264" s="41"/>
      <c r="EL264" s="41"/>
      <c r="EM264" s="41"/>
      <c r="EN264" s="41"/>
      <c r="EO264" s="41"/>
      <c r="EP264" s="41"/>
      <c r="EQ264" s="41"/>
      <c r="ER264" s="41"/>
      <c r="ES264" s="41"/>
      <c r="ET264" s="41"/>
      <c r="EU264" s="41"/>
      <c r="EV264" s="41"/>
      <c r="EW264" s="41"/>
      <c r="EX264" s="41"/>
      <c r="EY264" s="41"/>
      <c r="EZ264" s="41"/>
      <c r="FA264" s="41"/>
      <c r="FB264" s="41"/>
      <c r="FC264" s="41"/>
      <c r="FD264" s="41"/>
      <c r="FE264" s="41"/>
      <c r="FF264" s="41"/>
      <c r="FG264" s="41"/>
      <c r="FH264" s="41"/>
      <c r="FI264" s="41"/>
      <c r="FJ264" s="41"/>
      <c r="FK264" s="41"/>
      <c r="FL264" s="41"/>
      <c r="FM264" s="41"/>
      <c r="FN264" s="41"/>
      <c r="FO264" s="41"/>
      <c r="FP264" s="41"/>
      <c r="FQ264" s="41"/>
      <c r="FR264" s="41"/>
      <c r="FS264" s="41"/>
      <c r="FT264" s="41"/>
      <c r="FU264" s="41"/>
      <c r="FV264" s="41"/>
      <c r="FW264" s="41"/>
      <c r="FX264" s="41"/>
      <c r="FY264" s="41"/>
      <c r="FZ264" s="41"/>
      <c r="GA264" s="41"/>
      <c r="GB264" s="41"/>
      <c r="GC264" s="41"/>
      <c r="GD264" s="41"/>
      <c r="GE264" s="41"/>
      <c r="GF264" s="41"/>
      <c r="GG264" s="41"/>
      <c r="GH264" s="41"/>
      <c r="GI264" s="41"/>
      <c r="GJ264" s="41"/>
      <c r="GK264" s="41"/>
      <c r="GL264" s="41"/>
      <c r="GM264" s="41"/>
      <c r="GN264" s="41"/>
      <c r="GO264" s="41"/>
      <c r="GP264" s="41"/>
      <c r="GQ264" s="41"/>
      <c r="GR264" s="41"/>
      <c r="GS264" s="41"/>
      <c r="GT264" s="41"/>
      <c r="GU264" s="41"/>
      <c r="GV264" s="41"/>
      <c r="GW264" s="41"/>
      <c r="GX264" s="41"/>
    </row>
    <row r="265" spans="2:206" x14ac:dyDescent="0.25">
      <c r="B265" s="130">
        <v>263</v>
      </c>
      <c r="C265" s="17">
        <v>41883</v>
      </c>
      <c r="D265" s="18">
        <v>0.56999999999999995</v>
      </c>
      <c r="E265" s="19">
        <f t="shared" si="7"/>
        <v>1.0057</v>
      </c>
      <c r="F265" s="133">
        <f>ROUND(PRODUCT(E265:$E$359),6)</f>
        <v>1.5165299999999999</v>
      </c>
      <c r="G265" s="153">
        <v>4390.24</v>
      </c>
      <c r="H265" s="168"/>
      <c r="I265" s="169">
        <f t="shared" si="8"/>
        <v>0</v>
      </c>
      <c r="J265" s="141"/>
      <c r="K265" s="136"/>
      <c r="L265" s="129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41"/>
      <c r="DK265" s="41"/>
      <c r="DL265" s="41"/>
      <c r="DM265" s="41"/>
      <c r="DN265" s="41"/>
      <c r="DO265" s="41"/>
      <c r="DP265" s="41"/>
      <c r="DQ265" s="41"/>
      <c r="DR265" s="41"/>
      <c r="DS265" s="41"/>
      <c r="DT265" s="41"/>
      <c r="DU265" s="41"/>
      <c r="DV265" s="41"/>
      <c r="DW265" s="41"/>
      <c r="DX265" s="41"/>
      <c r="DY265" s="41"/>
      <c r="DZ265" s="41"/>
      <c r="EA265" s="41"/>
      <c r="EB265" s="41"/>
      <c r="EC265" s="41"/>
      <c r="ED265" s="41"/>
      <c r="EE265" s="41"/>
      <c r="EF265" s="41"/>
      <c r="EG265" s="41"/>
      <c r="EH265" s="41"/>
      <c r="EI265" s="41"/>
      <c r="EJ265" s="41"/>
      <c r="EK265" s="41"/>
      <c r="EL265" s="41"/>
      <c r="EM265" s="41"/>
      <c r="EN265" s="41"/>
      <c r="EO265" s="41"/>
      <c r="EP265" s="41"/>
      <c r="EQ265" s="41"/>
      <c r="ER265" s="41"/>
      <c r="ES265" s="41"/>
      <c r="ET265" s="41"/>
      <c r="EU265" s="41"/>
      <c r="EV265" s="41"/>
      <c r="EW265" s="41"/>
      <c r="EX265" s="41"/>
      <c r="EY265" s="41"/>
      <c r="EZ265" s="41"/>
      <c r="FA265" s="41"/>
      <c r="FB265" s="41"/>
      <c r="FC265" s="41"/>
      <c r="FD265" s="41"/>
      <c r="FE265" s="41"/>
      <c r="FF265" s="41"/>
      <c r="FG265" s="41"/>
      <c r="FH265" s="41"/>
      <c r="FI265" s="41"/>
      <c r="FJ265" s="41"/>
      <c r="FK265" s="41"/>
      <c r="FL265" s="41"/>
      <c r="FM265" s="41"/>
      <c r="FN265" s="41"/>
      <c r="FO265" s="41"/>
      <c r="FP265" s="41"/>
      <c r="FQ265" s="41"/>
      <c r="FR265" s="41"/>
      <c r="FS265" s="41"/>
      <c r="FT265" s="41"/>
      <c r="FU265" s="41"/>
      <c r="FV265" s="41"/>
      <c r="FW265" s="41"/>
      <c r="FX265" s="41"/>
      <c r="FY265" s="41"/>
      <c r="FZ265" s="41"/>
      <c r="GA265" s="41"/>
      <c r="GB265" s="41"/>
      <c r="GC265" s="41"/>
      <c r="GD265" s="41"/>
      <c r="GE265" s="41"/>
      <c r="GF265" s="41"/>
      <c r="GG265" s="41"/>
      <c r="GH265" s="41"/>
      <c r="GI265" s="41"/>
      <c r="GJ265" s="41"/>
      <c r="GK265" s="41"/>
      <c r="GL265" s="41"/>
      <c r="GM265" s="41"/>
      <c r="GN265" s="41"/>
      <c r="GO265" s="41"/>
      <c r="GP265" s="41"/>
      <c r="GQ265" s="41"/>
      <c r="GR265" s="41"/>
      <c r="GS265" s="41"/>
      <c r="GT265" s="41"/>
      <c r="GU265" s="41"/>
      <c r="GV265" s="41"/>
      <c r="GW265" s="41"/>
      <c r="GX265" s="41"/>
    </row>
    <row r="266" spans="2:206" x14ac:dyDescent="0.25">
      <c r="B266" s="130">
        <v>264</v>
      </c>
      <c r="C266" s="17">
        <v>41913</v>
      </c>
      <c r="D266" s="18">
        <v>0.42</v>
      </c>
      <c r="E266" s="19">
        <f t="shared" si="7"/>
        <v>1.0042</v>
      </c>
      <c r="F266" s="133">
        <f>ROUND(PRODUCT(E266:$E$359),6)</f>
        <v>1.507935</v>
      </c>
      <c r="G266" s="153">
        <v>4390.24</v>
      </c>
      <c r="H266" s="168"/>
      <c r="I266" s="169">
        <f t="shared" si="8"/>
        <v>0</v>
      </c>
      <c r="J266" s="141"/>
      <c r="K266" s="136"/>
      <c r="L266" s="129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  <c r="EO266" s="41"/>
      <c r="EP266" s="41"/>
      <c r="EQ266" s="41"/>
      <c r="ER266" s="41"/>
      <c r="ES266" s="41"/>
      <c r="ET266" s="41"/>
      <c r="EU266" s="41"/>
      <c r="EV266" s="41"/>
      <c r="EW266" s="41"/>
      <c r="EX266" s="41"/>
      <c r="EY266" s="41"/>
      <c r="EZ266" s="41"/>
      <c r="FA266" s="41"/>
      <c r="FB266" s="41"/>
      <c r="FC266" s="41"/>
      <c r="FD266" s="41"/>
      <c r="FE266" s="41"/>
      <c r="FF266" s="41"/>
      <c r="FG266" s="41"/>
      <c r="FH266" s="41"/>
      <c r="FI266" s="41"/>
      <c r="FJ266" s="41"/>
      <c r="FK266" s="41"/>
      <c r="FL266" s="41"/>
      <c r="FM266" s="41"/>
      <c r="FN266" s="41"/>
      <c r="FO266" s="41"/>
      <c r="FP266" s="41"/>
      <c r="FQ266" s="41"/>
      <c r="FR266" s="41"/>
      <c r="FS266" s="41"/>
      <c r="FT266" s="41"/>
      <c r="FU266" s="41"/>
      <c r="FV266" s="41"/>
      <c r="FW266" s="41"/>
      <c r="FX266" s="41"/>
      <c r="FY266" s="41"/>
      <c r="FZ266" s="41"/>
      <c r="GA266" s="41"/>
      <c r="GB266" s="41"/>
      <c r="GC266" s="41"/>
      <c r="GD266" s="41"/>
      <c r="GE266" s="41"/>
      <c r="GF266" s="41"/>
      <c r="GG266" s="41"/>
      <c r="GH266" s="41"/>
      <c r="GI266" s="41"/>
      <c r="GJ266" s="41"/>
      <c r="GK266" s="41"/>
      <c r="GL266" s="41"/>
      <c r="GM266" s="41"/>
      <c r="GN266" s="41"/>
      <c r="GO266" s="41"/>
      <c r="GP266" s="41"/>
      <c r="GQ266" s="41"/>
      <c r="GR266" s="41"/>
      <c r="GS266" s="41"/>
      <c r="GT266" s="41"/>
      <c r="GU266" s="41"/>
      <c r="GV266" s="41"/>
      <c r="GW266" s="41"/>
      <c r="GX266" s="41"/>
    </row>
    <row r="267" spans="2:206" x14ac:dyDescent="0.25">
      <c r="B267" s="130">
        <v>265</v>
      </c>
      <c r="C267" s="17">
        <v>41944</v>
      </c>
      <c r="D267" s="18">
        <v>0.51</v>
      </c>
      <c r="E267" s="19">
        <f t="shared" si="7"/>
        <v>1.0051000000000001</v>
      </c>
      <c r="F267" s="133">
        <f>ROUND(PRODUCT(E267:$E$359),6)</f>
        <v>1.501628</v>
      </c>
      <c r="G267" s="153">
        <v>4390.24</v>
      </c>
      <c r="H267" s="168"/>
      <c r="I267" s="169">
        <f t="shared" si="8"/>
        <v>0</v>
      </c>
      <c r="J267" s="141"/>
      <c r="K267" s="136"/>
      <c r="L267" s="129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41"/>
      <c r="DK267" s="41"/>
      <c r="DL267" s="41"/>
      <c r="DM267" s="41"/>
      <c r="DN267" s="41"/>
      <c r="DO267" s="41"/>
      <c r="DP267" s="41"/>
      <c r="DQ267" s="41"/>
      <c r="DR267" s="41"/>
      <c r="DS267" s="41"/>
      <c r="DT267" s="41"/>
      <c r="DU267" s="41"/>
      <c r="DV267" s="41"/>
      <c r="DW267" s="41"/>
      <c r="DX267" s="41"/>
      <c r="DY267" s="41"/>
      <c r="DZ267" s="41"/>
      <c r="EA267" s="41"/>
      <c r="EB267" s="41"/>
      <c r="EC267" s="41"/>
      <c r="ED267" s="41"/>
      <c r="EE267" s="41"/>
      <c r="EF267" s="41"/>
      <c r="EG267" s="41"/>
      <c r="EH267" s="41"/>
      <c r="EI267" s="41"/>
      <c r="EJ267" s="41"/>
      <c r="EK267" s="41"/>
      <c r="EL267" s="41"/>
      <c r="EM267" s="41"/>
      <c r="EN267" s="41"/>
      <c r="EO267" s="41"/>
      <c r="EP267" s="41"/>
      <c r="EQ267" s="41"/>
      <c r="ER267" s="41"/>
      <c r="ES267" s="41"/>
      <c r="ET267" s="41"/>
      <c r="EU267" s="41"/>
      <c r="EV267" s="41"/>
      <c r="EW267" s="41"/>
      <c r="EX267" s="41"/>
      <c r="EY267" s="41"/>
      <c r="EZ267" s="41"/>
      <c r="FA267" s="41"/>
      <c r="FB267" s="41"/>
      <c r="FC267" s="41"/>
      <c r="FD267" s="41"/>
      <c r="FE267" s="41"/>
      <c r="FF267" s="41"/>
      <c r="FG267" s="41"/>
      <c r="FH267" s="41"/>
      <c r="FI267" s="41"/>
      <c r="FJ267" s="41"/>
      <c r="FK267" s="41"/>
      <c r="FL267" s="41"/>
      <c r="FM267" s="41"/>
      <c r="FN267" s="41"/>
      <c r="FO267" s="41"/>
      <c r="FP267" s="41"/>
      <c r="FQ267" s="41"/>
      <c r="FR267" s="41"/>
      <c r="FS267" s="41"/>
      <c r="FT267" s="41"/>
      <c r="FU267" s="41"/>
      <c r="FV267" s="41"/>
      <c r="FW267" s="41"/>
      <c r="FX267" s="41"/>
      <c r="FY267" s="41"/>
      <c r="FZ267" s="41"/>
      <c r="GA267" s="41"/>
      <c r="GB267" s="41"/>
      <c r="GC267" s="41"/>
      <c r="GD267" s="41"/>
      <c r="GE267" s="41"/>
      <c r="GF267" s="41"/>
      <c r="GG267" s="41"/>
      <c r="GH267" s="41"/>
      <c r="GI267" s="41"/>
      <c r="GJ267" s="41"/>
      <c r="GK267" s="41"/>
      <c r="GL267" s="41"/>
      <c r="GM267" s="41"/>
      <c r="GN267" s="41"/>
      <c r="GO267" s="41"/>
      <c r="GP267" s="41"/>
      <c r="GQ267" s="41"/>
      <c r="GR267" s="41"/>
      <c r="GS267" s="41"/>
      <c r="GT267" s="41"/>
      <c r="GU267" s="41"/>
      <c r="GV267" s="41"/>
      <c r="GW267" s="41"/>
      <c r="GX267" s="41"/>
    </row>
    <row r="268" spans="2:206" x14ac:dyDescent="0.25">
      <c r="B268" s="130">
        <v>266</v>
      </c>
      <c r="C268" s="17">
        <v>41974</v>
      </c>
      <c r="D268" s="18">
        <v>0.78</v>
      </c>
      <c r="E268" s="19">
        <f t="shared" si="7"/>
        <v>1.0078</v>
      </c>
      <c r="F268" s="133">
        <f>ROUND(PRODUCT(E268:$E$359),6)</f>
        <v>1.4940089999999999</v>
      </c>
      <c r="G268" s="153">
        <v>4390.24</v>
      </c>
      <c r="H268" s="168"/>
      <c r="I268" s="169">
        <f t="shared" si="8"/>
        <v>0</v>
      </c>
      <c r="J268" s="141"/>
      <c r="K268" s="136"/>
      <c r="L268" s="129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41"/>
      <c r="DK268" s="41"/>
      <c r="DL268" s="41"/>
      <c r="DM268" s="41"/>
      <c r="DN268" s="41"/>
      <c r="DO268" s="41"/>
      <c r="DP268" s="41"/>
      <c r="DQ268" s="41"/>
      <c r="DR268" s="41"/>
      <c r="DS268" s="41"/>
      <c r="DT268" s="41"/>
      <c r="DU268" s="41"/>
      <c r="DV268" s="41"/>
      <c r="DW268" s="41"/>
      <c r="DX268" s="41"/>
      <c r="DY268" s="41"/>
      <c r="DZ268" s="41"/>
      <c r="EA268" s="41"/>
      <c r="EB268" s="41"/>
      <c r="EC268" s="41"/>
      <c r="ED268" s="41"/>
      <c r="EE268" s="41"/>
      <c r="EF268" s="41"/>
      <c r="EG268" s="41"/>
      <c r="EH268" s="41"/>
      <c r="EI268" s="41"/>
      <c r="EJ268" s="41"/>
      <c r="EK268" s="41"/>
      <c r="EL268" s="41"/>
      <c r="EM268" s="41"/>
      <c r="EN268" s="41"/>
      <c r="EO268" s="41"/>
      <c r="EP268" s="41"/>
      <c r="EQ268" s="41"/>
      <c r="ER268" s="41"/>
      <c r="ES268" s="41"/>
      <c r="ET268" s="41"/>
      <c r="EU268" s="41"/>
      <c r="EV268" s="41"/>
      <c r="EW268" s="41"/>
      <c r="EX268" s="41"/>
      <c r="EY268" s="41"/>
      <c r="EZ268" s="41"/>
      <c r="FA268" s="41"/>
      <c r="FB268" s="41"/>
      <c r="FC268" s="41"/>
      <c r="FD268" s="41"/>
      <c r="FE268" s="41"/>
      <c r="FF268" s="41"/>
      <c r="FG268" s="41"/>
      <c r="FH268" s="41"/>
      <c r="FI268" s="41"/>
      <c r="FJ268" s="41"/>
      <c r="FK268" s="41"/>
      <c r="FL268" s="41"/>
      <c r="FM268" s="41"/>
      <c r="FN268" s="41"/>
      <c r="FO268" s="41"/>
      <c r="FP268" s="41"/>
      <c r="FQ268" s="41"/>
      <c r="FR268" s="41"/>
      <c r="FS268" s="41"/>
      <c r="FT268" s="41"/>
      <c r="FU268" s="41"/>
      <c r="FV268" s="41"/>
      <c r="FW268" s="41"/>
      <c r="FX268" s="41"/>
      <c r="FY268" s="41"/>
      <c r="FZ268" s="41"/>
      <c r="GA268" s="41"/>
      <c r="GB268" s="41"/>
      <c r="GC268" s="41"/>
      <c r="GD268" s="41"/>
      <c r="GE268" s="41"/>
      <c r="GF268" s="41"/>
      <c r="GG268" s="41"/>
      <c r="GH268" s="41"/>
      <c r="GI268" s="41"/>
      <c r="GJ268" s="41"/>
      <c r="GK268" s="41"/>
      <c r="GL268" s="41"/>
      <c r="GM268" s="41"/>
      <c r="GN268" s="41"/>
      <c r="GO268" s="41"/>
      <c r="GP268" s="41"/>
      <c r="GQ268" s="41"/>
      <c r="GR268" s="41"/>
      <c r="GS268" s="41"/>
      <c r="GT268" s="41"/>
      <c r="GU268" s="41"/>
      <c r="GV268" s="41"/>
      <c r="GW268" s="41"/>
      <c r="GX268" s="41"/>
    </row>
    <row r="269" spans="2:206" s="36" customFormat="1" x14ac:dyDescent="0.25">
      <c r="B269" s="130">
        <v>267</v>
      </c>
      <c r="C269" s="22" t="s">
        <v>39</v>
      </c>
      <c r="D269" s="23">
        <f>D268</f>
        <v>0.78</v>
      </c>
      <c r="E269" s="24" t="s">
        <v>1</v>
      </c>
      <c r="F269" s="133">
        <f>ROUND(PRODUCT(E268:$E$359),6)</f>
        <v>1.4940089999999999</v>
      </c>
      <c r="G269" s="153">
        <v>4390.24</v>
      </c>
      <c r="H269" s="170">
        <f>H268</f>
        <v>0</v>
      </c>
      <c r="I269" s="169">
        <f>IF(H269&gt;G269,ROUND(H269*F269,2),0)</f>
        <v>0</v>
      </c>
      <c r="J269" s="141"/>
      <c r="K269" s="136"/>
      <c r="L269" s="129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35"/>
      <c r="CE269" s="35"/>
      <c r="CF269" s="35"/>
      <c r="CG269" s="35"/>
      <c r="CH269" s="35"/>
      <c r="CI269" s="35"/>
      <c r="CJ269" s="35"/>
      <c r="CK269" s="35"/>
      <c r="CL269" s="35"/>
      <c r="CM269" s="35"/>
      <c r="CN269" s="35"/>
      <c r="CO269" s="35"/>
      <c r="CP269" s="35"/>
      <c r="CQ269" s="35"/>
      <c r="CR269" s="35"/>
      <c r="CS269" s="35"/>
      <c r="CT269" s="35"/>
      <c r="CU269" s="35"/>
      <c r="CV269" s="35"/>
      <c r="CW269" s="35"/>
      <c r="CX269" s="35"/>
      <c r="CY269" s="35"/>
      <c r="CZ269" s="35"/>
      <c r="DA269" s="35"/>
      <c r="DB269" s="35"/>
      <c r="DC269" s="35"/>
      <c r="DD269" s="35"/>
      <c r="DE269" s="35"/>
      <c r="DF269" s="35"/>
      <c r="DG269" s="35"/>
      <c r="DH269" s="35"/>
      <c r="DI269" s="35"/>
      <c r="DJ269" s="35"/>
      <c r="DK269" s="35"/>
      <c r="DL269" s="35"/>
      <c r="DM269" s="35"/>
      <c r="DN269" s="35"/>
      <c r="DO269" s="35"/>
      <c r="DP269" s="35"/>
      <c r="DQ269" s="35"/>
      <c r="DR269" s="35"/>
      <c r="DS269" s="35"/>
      <c r="DT269" s="35"/>
      <c r="DU269" s="35"/>
      <c r="DV269" s="35"/>
      <c r="DW269" s="35"/>
      <c r="DX269" s="35"/>
      <c r="DY269" s="35"/>
      <c r="DZ269" s="35"/>
      <c r="EA269" s="35"/>
      <c r="EB269" s="35"/>
      <c r="EC269" s="35"/>
      <c r="ED269" s="35"/>
      <c r="EE269" s="35"/>
      <c r="EF269" s="35"/>
      <c r="EG269" s="35"/>
      <c r="EH269" s="35"/>
      <c r="EI269" s="35"/>
      <c r="EJ269" s="35"/>
      <c r="EK269" s="35"/>
      <c r="EL269" s="35"/>
      <c r="EM269" s="35"/>
      <c r="EN269" s="35"/>
      <c r="EO269" s="35"/>
      <c r="EP269" s="35"/>
      <c r="EQ269" s="35"/>
      <c r="ER269" s="35"/>
      <c r="ES269" s="35"/>
      <c r="ET269" s="35"/>
      <c r="EU269" s="35"/>
      <c r="EV269" s="35"/>
      <c r="EW269" s="35"/>
      <c r="EX269" s="35"/>
      <c r="EY269" s="35"/>
      <c r="EZ269" s="35"/>
      <c r="FA269" s="35"/>
      <c r="FB269" s="35"/>
      <c r="FC269" s="35"/>
      <c r="FD269" s="35"/>
      <c r="FE269" s="35"/>
      <c r="FF269" s="35"/>
      <c r="FG269" s="35"/>
      <c r="FH269" s="35"/>
      <c r="FI269" s="35"/>
      <c r="FJ269" s="35"/>
      <c r="FK269" s="35"/>
      <c r="FL269" s="35"/>
      <c r="FM269" s="35"/>
      <c r="FN269" s="35"/>
      <c r="FO269" s="35"/>
      <c r="FP269" s="35"/>
      <c r="FQ269" s="35"/>
      <c r="FR269" s="35"/>
      <c r="FS269" s="35"/>
      <c r="FT269" s="35"/>
      <c r="FU269" s="35"/>
      <c r="FV269" s="35"/>
      <c r="FW269" s="35"/>
      <c r="FX269" s="35"/>
      <c r="FY269" s="35"/>
      <c r="FZ269" s="35"/>
      <c r="GA269" s="35"/>
      <c r="GB269" s="35"/>
      <c r="GC269" s="35"/>
      <c r="GD269" s="35"/>
      <c r="GE269" s="35"/>
      <c r="GF269" s="35"/>
      <c r="GG269" s="35"/>
      <c r="GH269" s="35"/>
      <c r="GI269" s="35"/>
      <c r="GJ269" s="35"/>
      <c r="GK269" s="35"/>
      <c r="GL269" s="35"/>
      <c r="GM269" s="35"/>
      <c r="GN269" s="35"/>
      <c r="GO269" s="35"/>
      <c r="GP269" s="35"/>
      <c r="GQ269" s="35"/>
      <c r="GR269" s="35"/>
      <c r="GS269" s="35"/>
      <c r="GT269" s="35"/>
      <c r="GU269" s="35"/>
      <c r="GV269" s="35"/>
      <c r="GW269" s="35"/>
      <c r="GX269" s="35"/>
    </row>
    <row r="270" spans="2:206" x14ac:dyDescent="0.25">
      <c r="B270" s="130">
        <v>268</v>
      </c>
      <c r="C270" s="17">
        <v>42005</v>
      </c>
      <c r="D270" s="18">
        <v>1.24</v>
      </c>
      <c r="E270" s="19">
        <f t="shared" si="7"/>
        <v>1.0124</v>
      </c>
      <c r="F270" s="133">
        <f>ROUND(PRODUCT(E270:$E$359),6)</f>
        <v>1.4824459999999999</v>
      </c>
      <c r="G270" s="153">
        <v>4663.75</v>
      </c>
      <c r="H270" s="168"/>
      <c r="I270" s="169">
        <f t="shared" si="8"/>
        <v>0</v>
      </c>
      <c r="J270" s="141"/>
      <c r="K270" s="136"/>
      <c r="L270" s="129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  <c r="DK270" s="41"/>
      <c r="DL270" s="41"/>
      <c r="DM270" s="41"/>
      <c r="DN270" s="41"/>
      <c r="DO270" s="41"/>
      <c r="DP270" s="41"/>
      <c r="DQ270" s="41"/>
      <c r="DR270" s="41"/>
      <c r="DS270" s="41"/>
      <c r="DT270" s="41"/>
      <c r="DU270" s="41"/>
      <c r="DV270" s="41"/>
      <c r="DW270" s="41"/>
      <c r="DX270" s="41"/>
      <c r="DY270" s="41"/>
      <c r="DZ270" s="41"/>
      <c r="EA270" s="41"/>
      <c r="EB270" s="41"/>
      <c r="EC270" s="41"/>
      <c r="ED270" s="41"/>
      <c r="EE270" s="41"/>
      <c r="EF270" s="41"/>
      <c r="EG270" s="41"/>
      <c r="EH270" s="41"/>
      <c r="EI270" s="41"/>
      <c r="EJ270" s="41"/>
      <c r="EK270" s="41"/>
      <c r="EL270" s="41"/>
      <c r="EM270" s="41"/>
      <c r="EN270" s="41"/>
      <c r="EO270" s="41"/>
      <c r="EP270" s="41"/>
      <c r="EQ270" s="41"/>
      <c r="ER270" s="41"/>
      <c r="ES270" s="41"/>
      <c r="ET270" s="41"/>
      <c r="EU270" s="41"/>
      <c r="EV270" s="41"/>
      <c r="EW270" s="41"/>
      <c r="EX270" s="41"/>
      <c r="EY270" s="41"/>
      <c r="EZ270" s="41"/>
      <c r="FA270" s="41"/>
      <c r="FB270" s="41"/>
      <c r="FC270" s="41"/>
      <c r="FD270" s="41"/>
      <c r="FE270" s="41"/>
      <c r="FF270" s="41"/>
      <c r="FG270" s="41"/>
      <c r="FH270" s="41"/>
      <c r="FI270" s="41"/>
      <c r="FJ270" s="41"/>
      <c r="FK270" s="41"/>
      <c r="FL270" s="41"/>
      <c r="FM270" s="41"/>
      <c r="FN270" s="41"/>
      <c r="FO270" s="41"/>
      <c r="FP270" s="41"/>
      <c r="FQ270" s="41"/>
      <c r="FR270" s="41"/>
      <c r="FS270" s="41"/>
      <c r="FT270" s="41"/>
      <c r="FU270" s="41"/>
      <c r="FV270" s="41"/>
      <c r="FW270" s="41"/>
      <c r="FX270" s="41"/>
      <c r="FY270" s="41"/>
      <c r="FZ270" s="41"/>
      <c r="GA270" s="41"/>
      <c r="GB270" s="41"/>
      <c r="GC270" s="41"/>
      <c r="GD270" s="41"/>
      <c r="GE270" s="41"/>
      <c r="GF270" s="41"/>
      <c r="GG270" s="41"/>
      <c r="GH270" s="41"/>
      <c r="GI270" s="41"/>
      <c r="GJ270" s="41"/>
      <c r="GK270" s="41"/>
      <c r="GL270" s="41"/>
      <c r="GM270" s="41"/>
      <c r="GN270" s="41"/>
      <c r="GO270" s="41"/>
      <c r="GP270" s="41"/>
      <c r="GQ270" s="41"/>
      <c r="GR270" s="41"/>
      <c r="GS270" s="41"/>
      <c r="GT270" s="41"/>
      <c r="GU270" s="41"/>
      <c r="GV270" s="41"/>
      <c r="GW270" s="41"/>
      <c r="GX270" s="41"/>
    </row>
    <row r="271" spans="2:206" x14ac:dyDescent="0.25">
      <c r="B271" s="130">
        <v>269</v>
      </c>
      <c r="C271" s="17">
        <v>42036</v>
      </c>
      <c r="D271" s="18">
        <v>1.22</v>
      </c>
      <c r="E271" s="19">
        <f t="shared" si="7"/>
        <v>1.0122</v>
      </c>
      <c r="F271" s="133">
        <f>ROUND(PRODUCT(E271:$E$359),6)</f>
        <v>1.464288</v>
      </c>
      <c r="G271" s="153">
        <v>4663.75</v>
      </c>
      <c r="H271" s="168"/>
      <c r="I271" s="169">
        <f t="shared" si="8"/>
        <v>0</v>
      </c>
      <c r="J271" s="141"/>
      <c r="K271" s="136"/>
      <c r="L271" s="129"/>
    </row>
    <row r="272" spans="2:206" x14ac:dyDescent="0.25">
      <c r="B272" s="130">
        <v>270</v>
      </c>
      <c r="C272" s="17">
        <v>42064</v>
      </c>
      <c r="D272" s="18">
        <v>1.32</v>
      </c>
      <c r="E272" s="19">
        <f t="shared" si="7"/>
        <v>1.0132000000000001</v>
      </c>
      <c r="F272" s="133">
        <f>ROUND(PRODUCT(E272:$E$359),6)</f>
        <v>1.446639</v>
      </c>
      <c r="G272" s="153">
        <v>4663.75</v>
      </c>
      <c r="H272" s="168"/>
      <c r="I272" s="169">
        <f t="shared" si="8"/>
        <v>0</v>
      </c>
      <c r="J272" s="141"/>
      <c r="K272" s="136"/>
      <c r="L272" s="129"/>
    </row>
    <row r="273" spans="2:206" x14ac:dyDescent="0.25">
      <c r="B273" s="130">
        <v>271</v>
      </c>
      <c r="C273" s="17">
        <v>42095</v>
      </c>
      <c r="D273" s="18">
        <v>0.71</v>
      </c>
      <c r="E273" s="19">
        <f t="shared" si="7"/>
        <v>1.0071000000000001</v>
      </c>
      <c r="F273" s="133">
        <f>ROUND(PRODUCT(E273:$E$359),6)</f>
        <v>1.4277930000000001</v>
      </c>
      <c r="G273" s="153">
        <v>4663.75</v>
      </c>
      <c r="H273" s="168"/>
      <c r="I273" s="169">
        <f t="shared" si="8"/>
        <v>0</v>
      </c>
      <c r="J273" s="141"/>
      <c r="K273" s="136"/>
      <c r="L273" s="129"/>
    </row>
    <row r="274" spans="2:206" x14ac:dyDescent="0.25">
      <c r="B274" s="130">
        <v>272</v>
      </c>
      <c r="C274" s="17">
        <v>42125</v>
      </c>
      <c r="D274" s="18">
        <v>0.74</v>
      </c>
      <c r="E274" s="19">
        <f t="shared" si="7"/>
        <v>1.0074000000000001</v>
      </c>
      <c r="F274" s="133">
        <f>ROUND(PRODUCT(E274:$E$359),6)</f>
        <v>1.417727</v>
      </c>
      <c r="G274" s="153">
        <v>4663.75</v>
      </c>
      <c r="H274" s="168"/>
      <c r="I274" s="169">
        <f t="shared" si="8"/>
        <v>0</v>
      </c>
      <c r="J274" s="141"/>
      <c r="K274" s="136"/>
      <c r="L274" s="129"/>
    </row>
    <row r="275" spans="2:206" x14ac:dyDescent="0.25">
      <c r="B275" s="130">
        <v>273</v>
      </c>
      <c r="C275" s="17">
        <v>42156</v>
      </c>
      <c r="D275" s="18">
        <v>0.79</v>
      </c>
      <c r="E275" s="19">
        <f t="shared" si="7"/>
        <v>1.0079</v>
      </c>
      <c r="F275" s="133">
        <f>ROUND(PRODUCT(E275:$E$359),6)</f>
        <v>1.407313</v>
      </c>
      <c r="G275" s="153">
        <v>4663.75</v>
      </c>
      <c r="H275" s="168"/>
      <c r="I275" s="169">
        <f t="shared" si="8"/>
        <v>0</v>
      </c>
      <c r="J275" s="141"/>
      <c r="K275" s="136"/>
      <c r="L275" s="129"/>
    </row>
    <row r="276" spans="2:206" x14ac:dyDescent="0.25">
      <c r="B276" s="130">
        <v>274</v>
      </c>
      <c r="C276" s="17">
        <v>42186</v>
      </c>
      <c r="D276" s="18">
        <v>0.62</v>
      </c>
      <c r="E276" s="19">
        <f t="shared" si="7"/>
        <v>1.0062</v>
      </c>
      <c r="F276" s="133">
        <f>ROUND(PRODUCT(E276:$E$359),6)</f>
        <v>1.396282</v>
      </c>
      <c r="G276" s="153">
        <v>4663.75</v>
      </c>
      <c r="H276" s="168"/>
      <c r="I276" s="169">
        <f t="shared" si="8"/>
        <v>0</v>
      </c>
      <c r="J276" s="141"/>
      <c r="K276" s="136"/>
      <c r="L276" s="129"/>
    </row>
    <row r="277" spans="2:206" x14ac:dyDescent="0.25">
      <c r="B277" s="130">
        <v>275</v>
      </c>
      <c r="C277" s="17">
        <v>42217</v>
      </c>
      <c r="D277" s="18">
        <v>0.22</v>
      </c>
      <c r="E277" s="19">
        <f t="shared" si="7"/>
        <v>1.0022</v>
      </c>
      <c r="F277" s="133">
        <f>ROUND(PRODUCT(E277:$E$359),6)</f>
        <v>1.387678</v>
      </c>
      <c r="G277" s="153">
        <v>4663.75</v>
      </c>
      <c r="H277" s="168"/>
      <c r="I277" s="169">
        <f t="shared" si="8"/>
        <v>0</v>
      </c>
      <c r="J277" s="141"/>
      <c r="K277" s="136"/>
      <c r="L277" s="129"/>
    </row>
    <row r="278" spans="2:206" x14ac:dyDescent="0.25">
      <c r="B278" s="130">
        <v>276</v>
      </c>
      <c r="C278" s="17">
        <v>42248</v>
      </c>
      <c r="D278" s="18">
        <v>0.54</v>
      </c>
      <c r="E278" s="19">
        <f t="shared" si="7"/>
        <v>1.0054000000000001</v>
      </c>
      <c r="F278" s="133">
        <f>ROUND(PRODUCT(E278:$E$359),6)</f>
        <v>1.3846320000000001</v>
      </c>
      <c r="G278" s="153">
        <v>4663.75</v>
      </c>
      <c r="H278" s="168"/>
      <c r="I278" s="169">
        <f t="shared" si="8"/>
        <v>0</v>
      </c>
      <c r="J278" s="141"/>
      <c r="K278" s="136"/>
      <c r="L278" s="129"/>
    </row>
    <row r="279" spans="2:206" x14ac:dyDescent="0.25">
      <c r="B279" s="130">
        <v>277</v>
      </c>
      <c r="C279" s="17">
        <v>42278</v>
      </c>
      <c r="D279" s="18">
        <v>0.82</v>
      </c>
      <c r="E279" s="19">
        <f t="shared" si="7"/>
        <v>1.0082</v>
      </c>
      <c r="F279" s="133">
        <f>ROUND(PRODUCT(E279:$E$359),6)</f>
        <v>1.3771949999999999</v>
      </c>
      <c r="G279" s="153">
        <v>4663.75</v>
      </c>
      <c r="H279" s="168"/>
      <c r="I279" s="169">
        <f t="shared" si="8"/>
        <v>0</v>
      </c>
      <c r="J279" s="141"/>
      <c r="K279" s="136"/>
      <c r="L279" s="129"/>
    </row>
    <row r="280" spans="2:206" x14ac:dyDescent="0.25">
      <c r="B280" s="130">
        <v>278</v>
      </c>
      <c r="C280" s="17">
        <v>42309</v>
      </c>
      <c r="D280" s="18">
        <v>1.01</v>
      </c>
      <c r="E280" s="19">
        <f t="shared" si="7"/>
        <v>1.0101</v>
      </c>
      <c r="F280" s="133">
        <f>ROUND(PRODUCT(E280:$E$359),6)</f>
        <v>1.3659939999999999</v>
      </c>
      <c r="G280" s="153">
        <v>4663.75</v>
      </c>
      <c r="H280" s="168"/>
      <c r="I280" s="169">
        <f t="shared" si="8"/>
        <v>0</v>
      </c>
      <c r="J280" s="141"/>
      <c r="K280" s="136"/>
      <c r="L280" s="129"/>
    </row>
    <row r="281" spans="2:206" x14ac:dyDescent="0.25">
      <c r="B281" s="130">
        <v>279</v>
      </c>
      <c r="C281" s="17">
        <v>42339</v>
      </c>
      <c r="D281" s="18">
        <v>0.96</v>
      </c>
      <c r="E281" s="19">
        <f t="shared" si="7"/>
        <v>1.0096000000000001</v>
      </c>
      <c r="F281" s="133">
        <f>ROUND(PRODUCT(E281:$E$359),6)</f>
        <v>1.352336</v>
      </c>
      <c r="G281" s="153">
        <v>4663.75</v>
      </c>
      <c r="H281" s="168"/>
      <c r="I281" s="169">
        <f t="shared" si="8"/>
        <v>0</v>
      </c>
      <c r="J281" s="141"/>
      <c r="K281" s="136"/>
      <c r="L281" s="129"/>
    </row>
    <row r="282" spans="2:206" s="36" customFormat="1" x14ac:dyDescent="0.25">
      <c r="B282" s="130">
        <v>280</v>
      </c>
      <c r="C282" s="22" t="s">
        <v>39</v>
      </c>
      <c r="D282" s="23">
        <f>D281</f>
        <v>0.96</v>
      </c>
      <c r="E282" s="24" t="s">
        <v>1</v>
      </c>
      <c r="F282" s="133">
        <f>ROUND(PRODUCT(E281:$E$359),6)</f>
        <v>1.352336</v>
      </c>
      <c r="G282" s="153">
        <v>4663.75</v>
      </c>
      <c r="H282" s="170">
        <f>H281</f>
        <v>0</v>
      </c>
      <c r="I282" s="169">
        <f>IF(H282&gt;G282,ROUND(H282*F282,2),0)</f>
        <v>0</v>
      </c>
      <c r="J282" s="141"/>
      <c r="K282" s="136"/>
      <c r="L282" s="129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35"/>
      <c r="CE282" s="35"/>
      <c r="CF282" s="35"/>
      <c r="CG282" s="35"/>
      <c r="CH282" s="35"/>
      <c r="CI282" s="35"/>
      <c r="CJ282" s="35"/>
      <c r="CK282" s="35"/>
      <c r="CL282" s="35"/>
      <c r="CM282" s="35"/>
      <c r="CN282" s="35"/>
      <c r="CO282" s="35"/>
      <c r="CP282" s="35"/>
      <c r="CQ282" s="35"/>
      <c r="CR282" s="35"/>
      <c r="CS282" s="35"/>
      <c r="CT282" s="35"/>
      <c r="CU282" s="35"/>
      <c r="CV282" s="35"/>
      <c r="CW282" s="35"/>
      <c r="CX282" s="35"/>
      <c r="CY282" s="35"/>
      <c r="CZ282" s="35"/>
      <c r="DA282" s="35"/>
      <c r="DB282" s="35"/>
      <c r="DC282" s="35"/>
      <c r="DD282" s="35"/>
      <c r="DE282" s="35"/>
      <c r="DF282" s="35"/>
      <c r="DG282" s="35"/>
      <c r="DH282" s="35"/>
      <c r="DI282" s="35"/>
      <c r="DJ282" s="35"/>
      <c r="DK282" s="35"/>
      <c r="DL282" s="35"/>
      <c r="DM282" s="35"/>
      <c r="DN282" s="35"/>
      <c r="DO282" s="35"/>
      <c r="DP282" s="35"/>
      <c r="DQ282" s="35"/>
      <c r="DR282" s="35"/>
      <c r="DS282" s="35"/>
      <c r="DT282" s="35"/>
      <c r="DU282" s="35"/>
      <c r="DV282" s="35"/>
      <c r="DW282" s="35"/>
      <c r="DX282" s="35"/>
      <c r="DY282" s="35"/>
      <c r="DZ282" s="35"/>
      <c r="EA282" s="35"/>
      <c r="EB282" s="35"/>
      <c r="EC282" s="35"/>
      <c r="ED282" s="35"/>
      <c r="EE282" s="35"/>
      <c r="EF282" s="35"/>
      <c r="EG282" s="35"/>
      <c r="EH282" s="35"/>
      <c r="EI282" s="35"/>
      <c r="EJ282" s="35"/>
      <c r="EK282" s="35"/>
      <c r="EL282" s="35"/>
      <c r="EM282" s="35"/>
      <c r="EN282" s="35"/>
      <c r="EO282" s="35"/>
      <c r="EP282" s="35"/>
      <c r="EQ282" s="35"/>
      <c r="ER282" s="35"/>
      <c r="ES282" s="35"/>
      <c r="ET282" s="35"/>
      <c r="EU282" s="35"/>
      <c r="EV282" s="35"/>
      <c r="EW282" s="35"/>
      <c r="EX282" s="35"/>
      <c r="EY282" s="35"/>
      <c r="EZ282" s="35"/>
      <c r="FA282" s="35"/>
      <c r="FB282" s="35"/>
      <c r="FC282" s="35"/>
      <c r="FD282" s="35"/>
      <c r="FE282" s="35"/>
      <c r="FF282" s="35"/>
      <c r="FG282" s="35"/>
      <c r="FH282" s="35"/>
      <c r="FI282" s="35"/>
      <c r="FJ282" s="35"/>
      <c r="FK282" s="35"/>
      <c r="FL282" s="35"/>
      <c r="FM282" s="35"/>
      <c r="FN282" s="35"/>
      <c r="FO282" s="35"/>
      <c r="FP282" s="35"/>
      <c r="FQ282" s="35"/>
      <c r="FR282" s="35"/>
      <c r="FS282" s="35"/>
      <c r="FT282" s="35"/>
      <c r="FU282" s="35"/>
      <c r="FV282" s="35"/>
      <c r="FW282" s="35"/>
      <c r="FX282" s="35"/>
      <c r="FY282" s="35"/>
      <c r="FZ282" s="35"/>
      <c r="GA282" s="35"/>
      <c r="GB282" s="35"/>
      <c r="GC282" s="35"/>
      <c r="GD282" s="35"/>
      <c r="GE282" s="35"/>
      <c r="GF282" s="35"/>
      <c r="GG282" s="35"/>
      <c r="GH282" s="35"/>
      <c r="GI282" s="35"/>
      <c r="GJ282" s="35"/>
      <c r="GK282" s="35"/>
      <c r="GL282" s="35"/>
      <c r="GM282" s="35"/>
      <c r="GN282" s="35"/>
      <c r="GO282" s="35"/>
      <c r="GP282" s="35"/>
      <c r="GQ282" s="35"/>
      <c r="GR282" s="35"/>
      <c r="GS282" s="35"/>
      <c r="GT282" s="35"/>
      <c r="GU282" s="35"/>
      <c r="GV282" s="35"/>
      <c r="GW282" s="35"/>
      <c r="GX282" s="35"/>
    </row>
    <row r="283" spans="2:206" x14ac:dyDescent="0.25">
      <c r="B283" s="130">
        <v>281</v>
      </c>
      <c r="C283" s="17">
        <v>42370</v>
      </c>
      <c r="D283" s="18">
        <v>1.27</v>
      </c>
      <c r="E283" s="19">
        <f t="shared" si="7"/>
        <v>1.0126999999999999</v>
      </c>
      <c r="F283" s="133">
        <f>ROUND(PRODUCT(E283:$E$359),6)</f>
        <v>1.339477</v>
      </c>
      <c r="G283" s="153">
        <v>5189.82</v>
      </c>
      <c r="H283" s="168"/>
      <c r="I283" s="169">
        <f t="shared" si="8"/>
        <v>0</v>
      </c>
      <c r="J283" s="141"/>
      <c r="K283" s="136"/>
      <c r="L283" s="129"/>
    </row>
    <row r="284" spans="2:206" x14ac:dyDescent="0.25">
      <c r="B284" s="130">
        <v>282</v>
      </c>
      <c r="C284" s="17">
        <v>42401</v>
      </c>
      <c r="D284" s="18">
        <v>0.9</v>
      </c>
      <c r="E284" s="19">
        <f>ROUND(1+D284/100,6)</f>
        <v>1.0089999999999999</v>
      </c>
      <c r="F284" s="133">
        <f>ROUND(PRODUCT(E284:$E$359),6)</f>
        <v>1.3226789999999999</v>
      </c>
      <c r="G284" s="153">
        <v>5189.82</v>
      </c>
      <c r="H284" s="168"/>
      <c r="I284" s="169">
        <f t="shared" si="8"/>
        <v>0</v>
      </c>
      <c r="J284" s="141"/>
      <c r="K284" s="136"/>
      <c r="L284" s="129"/>
    </row>
    <row r="285" spans="2:206" x14ac:dyDescent="0.25">
      <c r="B285" s="130">
        <v>283</v>
      </c>
      <c r="C285" s="17">
        <v>42430</v>
      </c>
      <c r="D285" s="18">
        <v>0.43</v>
      </c>
      <c r="E285" s="19">
        <f>ROUND(1+D285/100,6)</f>
        <v>1.0043</v>
      </c>
      <c r="F285" s="133">
        <f>ROUND(PRODUCT(E285:$E$359),6)</f>
        <v>1.310881</v>
      </c>
      <c r="G285" s="153">
        <v>5189.82</v>
      </c>
      <c r="H285" s="168"/>
      <c r="I285" s="169">
        <f t="shared" si="8"/>
        <v>0</v>
      </c>
      <c r="J285" s="141"/>
      <c r="K285" s="136"/>
      <c r="L285" s="129"/>
    </row>
    <row r="286" spans="2:206" x14ac:dyDescent="0.25">
      <c r="B286" s="130">
        <v>284</v>
      </c>
      <c r="C286" s="17">
        <v>42461</v>
      </c>
      <c r="D286" s="18">
        <v>0.61</v>
      </c>
      <c r="E286" s="19">
        <f t="shared" si="7"/>
        <v>1.0061</v>
      </c>
      <c r="F286" s="133">
        <f>ROUND(PRODUCT(E286:$E$359),6)</f>
        <v>1.3052680000000001</v>
      </c>
      <c r="G286" s="153">
        <v>5189.82</v>
      </c>
      <c r="H286" s="168"/>
      <c r="I286" s="169">
        <f t="shared" si="8"/>
        <v>0</v>
      </c>
      <c r="J286" s="141"/>
      <c r="K286" s="136"/>
      <c r="L286" s="129"/>
    </row>
    <row r="287" spans="2:206" x14ac:dyDescent="0.25">
      <c r="B287" s="130">
        <v>285</v>
      </c>
      <c r="C287" s="17">
        <v>42491</v>
      </c>
      <c r="D287" s="18">
        <v>0.78</v>
      </c>
      <c r="E287" s="19">
        <f t="shared" si="7"/>
        <v>1.0078</v>
      </c>
      <c r="F287" s="133">
        <f>ROUND(PRODUCT(E287:$E$359),6)</f>
        <v>1.2973539999999999</v>
      </c>
      <c r="G287" s="153">
        <v>5189.82</v>
      </c>
      <c r="H287" s="168"/>
      <c r="I287" s="169">
        <f t="shared" si="8"/>
        <v>0</v>
      </c>
      <c r="J287" s="141"/>
      <c r="K287" s="136"/>
      <c r="L287" s="129"/>
    </row>
    <row r="288" spans="2:206" x14ac:dyDescent="0.25">
      <c r="B288" s="130">
        <v>286</v>
      </c>
      <c r="C288" s="17">
        <v>42522</v>
      </c>
      <c r="D288" s="18">
        <v>0.35</v>
      </c>
      <c r="E288" s="19">
        <f t="shared" si="7"/>
        <v>1.0035000000000001</v>
      </c>
      <c r="F288" s="133">
        <f>ROUND(PRODUCT(E288:$E$359),6)</f>
        <v>1.2873129999999999</v>
      </c>
      <c r="G288" s="153">
        <v>5189.82</v>
      </c>
      <c r="H288" s="168"/>
      <c r="I288" s="169">
        <f t="shared" si="8"/>
        <v>0</v>
      </c>
      <c r="J288" s="141"/>
      <c r="K288" s="136"/>
      <c r="L288" s="129"/>
    </row>
    <row r="289" spans="2:213" x14ac:dyDescent="0.25">
      <c r="B289" s="130">
        <v>287</v>
      </c>
      <c r="C289" s="17">
        <v>42552</v>
      </c>
      <c r="D289" s="18">
        <v>0.52</v>
      </c>
      <c r="E289" s="19">
        <f t="shared" si="7"/>
        <v>1.0052000000000001</v>
      </c>
      <c r="F289" s="133">
        <f>ROUND(PRODUCT(E289:$E$359),6)</f>
        <v>1.282823</v>
      </c>
      <c r="G289" s="153">
        <v>5189.82</v>
      </c>
      <c r="H289" s="168"/>
      <c r="I289" s="169">
        <f t="shared" si="8"/>
        <v>0</v>
      </c>
      <c r="J289" s="141"/>
      <c r="K289" s="136"/>
      <c r="L289" s="129"/>
    </row>
    <row r="290" spans="2:213" x14ac:dyDescent="0.25">
      <c r="B290" s="130">
        <v>288</v>
      </c>
      <c r="C290" s="17">
        <v>42583</v>
      </c>
      <c r="D290" s="18">
        <v>0.44</v>
      </c>
      <c r="E290" s="19">
        <f>ROUND(1+D290/100,6)</f>
        <v>1.0044</v>
      </c>
      <c r="F290" s="133">
        <f>ROUND(PRODUCT(E290:$E$359),6)</f>
        <v>1.276187</v>
      </c>
      <c r="G290" s="153">
        <v>5189.82</v>
      </c>
      <c r="H290" s="168"/>
      <c r="I290" s="169">
        <f t="shared" si="8"/>
        <v>0</v>
      </c>
      <c r="J290" s="141"/>
      <c r="K290" s="136"/>
      <c r="L290" s="129"/>
    </row>
    <row r="291" spans="2:213" x14ac:dyDescent="0.25">
      <c r="B291" s="130">
        <v>289</v>
      </c>
      <c r="C291" s="17">
        <v>42614</v>
      </c>
      <c r="D291" s="18">
        <v>0.08</v>
      </c>
      <c r="E291" s="19">
        <f>ROUND(1+D291/100,6)</f>
        <v>1.0007999999999999</v>
      </c>
      <c r="F291" s="133">
        <f>ROUND(PRODUCT(E291:$E$359),6)</f>
        <v>1.2705960000000001</v>
      </c>
      <c r="G291" s="153">
        <v>5189.82</v>
      </c>
      <c r="H291" s="168"/>
      <c r="I291" s="169">
        <f t="shared" si="8"/>
        <v>0</v>
      </c>
      <c r="J291" s="141"/>
      <c r="K291" s="136"/>
      <c r="L291" s="129"/>
    </row>
    <row r="292" spans="2:213" x14ac:dyDescent="0.25">
      <c r="B292" s="130">
        <v>290</v>
      </c>
      <c r="C292" s="17">
        <v>42644</v>
      </c>
      <c r="D292" s="18">
        <v>0.26</v>
      </c>
      <c r="E292" s="19">
        <f>ROUND(1+D292/100,6)</f>
        <v>1.0025999999999999</v>
      </c>
      <c r="F292" s="133">
        <f>ROUND(PRODUCT(E292:$E$359),6)</f>
        <v>1.2695810000000001</v>
      </c>
      <c r="G292" s="153">
        <v>5189.82</v>
      </c>
      <c r="H292" s="168"/>
      <c r="I292" s="169">
        <f t="shared" si="8"/>
        <v>0</v>
      </c>
      <c r="J292" s="141"/>
      <c r="K292" s="136"/>
      <c r="L292" s="129"/>
    </row>
    <row r="293" spans="2:213" x14ac:dyDescent="0.25">
      <c r="B293" s="130">
        <v>291</v>
      </c>
      <c r="C293" s="17">
        <v>42675</v>
      </c>
      <c r="D293" s="18">
        <v>0.18</v>
      </c>
      <c r="E293" s="19">
        <f>ROUND(1+D293/100,6)</f>
        <v>1.0018</v>
      </c>
      <c r="F293" s="133">
        <f>ROUND(PRODUCT(E293:$E$359),6)</f>
        <v>1.2662880000000001</v>
      </c>
      <c r="G293" s="153">
        <v>5189.82</v>
      </c>
      <c r="H293" s="168"/>
      <c r="I293" s="169">
        <f t="shared" si="8"/>
        <v>0</v>
      </c>
      <c r="J293" s="141"/>
      <c r="K293" s="136"/>
      <c r="L293" s="129"/>
    </row>
    <row r="294" spans="2:213" x14ac:dyDescent="0.25">
      <c r="B294" s="130">
        <v>292</v>
      </c>
      <c r="C294" s="17">
        <v>42705</v>
      </c>
      <c r="D294" s="18">
        <v>0.3</v>
      </c>
      <c r="E294" s="19">
        <f>ROUND(1+D294/100,6)</f>
        <v>1.0029999999999999</v>
      </c>
      <c r="F294" s="133">
        <f>ROUND(PRODUCT(E294:$E$359),6)</f>
        <v>1.2640130000000001</v>
      </c>
      <c r="G294" s="153">
        <v>5189.82</v>
      </c>
      <c r="H294" s="168"/>
      <c r="I294" s="169">
        <f t="shared" si="8"/>
        <v>0</v>
      </c>
      <c r="J294" s="141"/>
      <c r="K294" s="136"/>
      <c r="L294" s="129"/>
    </row>
    <row r="295" spans="2:213" s="36" customFormat="1" x14ac:dyDescent="0.25">
      <c r="B295" s="130">
        <v>293</v>
      </c>
      <c r="C295" s="22" t="s">
        <v>39</v>
      </c>
      <c r="D295" s="23">
        <f>D294</f>
        <v>0.3</v>
      </c>
      <c r="E295" s="24" t="s">
        <v>1</v>
      </c>
      <c r="F295" s="133">
        <f>ROUND(PRODUCT(E294:$E$359),6)</f>
        <v>1.2640130000000001</v>
      </c>
      <c r="G295" s="153">
        <v>5189.82</v>
      </c>
      <c r="H295" s="170">
        <f>H294</f>
        <v>0</v>
      </c>
      <c r="I295" s="169">
        <f>IF(H295&gt;G295,ROUND(H295*F295,2),0)</f>
        <v>0</v>
      </c>
      <c r="J295" s="141"/>
      <c r="K295" s="136"/>
      <c r="L295" s="129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5"/>
      <c r="CD295" s="35"/>
      <c r="CE295" s="35"/>
      <c r="CF295" s="35"/>
      <c r="CG295" s="35"/>
      <c r="CH295" s="35"/>
      <c r="CI295" s="35"/>
      <c r="CJ295" s="35"/>
      <c r="CK295" s="35"/>
      <c r="CL295" s="35"/>
      <c r="CM295" s="35"/>
      <c r="CN295" s="35"/>
      <c r="CO295" s="35"/>
      <c r="CP295" s="35"/>
      <c r="CQ295" s="35"/>
      <c r="CR295" s="35"/>
      <c r="CS295" s="35"/>
      <c r="CT295" s="35"/>
      <c r="CU295" s="35"/>
      <c r="CV295" s="35"/>
      <c r="CW295" s="35"/>
      <c r="CX295" s="35"/>
      <c r="CY295" s="35"/>
      <c r="CZ295" s="35"/>
      <c r="DA295" s="35"/>
      <c r="DB295" s="35"/>
      <c r="DC295" s="35"/>
      <c r="DD295" s="35"/>
      <c r="DE295" s="35"/>
      <c r="DF295" s="35"/>
      <c r="DG295" s="35"/>
      <c r="DH295" s="35"/>
      <c r="DI295" s="35"/>
      <c r="DJ295" s="35"/>
      <c r="DK295" s="35"/>
      <c r="DL295" s="35"/>
      <c r="DM295" s="35"/>
      <c r="DN295" s="35"/>
      <c r="DO295" s="35"/>
      <c r="DP295" s="35"/>
      <c r="DQ295" s="35"/>
      <c r="DR295" s="35"/>
      <c r="DS295" s="35"/>
      <c r="DT295" s="35"/>
      <c r="DU295" s="35"/>
      <c r="DV295" s="35"/>
      <c r="DW295" s="35"/>
      <c r="DX295" s="35"/>
      <c r="DY295" s="35"/>
      <c r="DZ295" s="35"/>
      <c r="EA295" s="35"/>
      <c r="EB295" s="35"/>
      <c r="EC295" s="35"/>
      <c r="ED295" s="35"/>
      <c r="EE295" s="35"/>
      <c r="EF295" s="35"/>
      <c r="EG295" s="35"/>
      <c r="EH295" s="35"/>
      <c r="EI295" s="35"/>
      <c r="EJ295" s="35"/>
      <c r="EK295" s="35"/>
      <c r="EL295" s="35"/>
      <c r="EM295" s="35"/>
      <c r="EN295" s="35"/>
      <c r="EO295" s="35"/>
      <c r="EP295" s="35"/>
      <c r="EQ295" s="35"/>
      <c r="ER295" s="35"/>
      <c r="ES295" s="35"/>
      <c r="ET295" s="35"/>
      <c r="EU295" s="35"/>
      <c r="EV295" s="35"/>
      <c r="EW295" s="35"/>
      <c r="EX295" s="35"/>
      <c r="EY295" s="35"/>
      <c r="EZ295" s="35"/>
      <c r="FA295" s="35"/>
      <c r="FB295" s="35"/>
      <c r="FC295" s="35"/>
      <c r="FD295" s="35"/>
      <c r="FE295" s="35"/>
      <c r="FF295" s="35"/>
      <c r="FG295" s="35"/>
      <c r="FH295" s="35"/>
      <c r="FI295" s="35"/>
      <c r="FJ295" s="35"/>
      <c r="FK295" s="35"/>
      <c r="FL295" s="35"/>
      <c r="FM295" s="35"/>
      <c r="FN295" s="35"/>
      <c r="FO295" s="35"/>
      <c r="FP295" s="35"/>
      <c r="FQ295" s="35"/>
      <c r="FR295" s="35"/>
      <c r="FS295" s="35"/>
      <c r="FT295" s="35"/>
      <c r="FU295" s="35"/>
      <c r="FV295" s="35"/>
      <c r="FW295" s="35"/>
      <c r="FX295" s="35"/>
      <c r="FY295" s="35"/>
      <c r="FZ295" s="35"/>
      <c r="GA295" s="35"/>
      <c r="GB295" s="35"/>
      <c r="GC295" s="35"/>
      <c r="GD295" s="35"/>
      <c r="GE295" s="35"/>
      <c r="GF295" s="35"/>
      <c r="GG295" s="35"/>
      <c r="GH295" s="35"/>
      <c r="GI295" s="35"/>
      <c r="GJ295" s="35"/>
      <c r="GK295" s="35"/>
      <c r="GL295" s="35"/>
      <c r="GM295" s="35"/>
      <c r="GN295" s="35"/>
      <c r="GO295" s="35"/>
      <c r="GP295" s="35"/>
      <c r="GQ295" s="35"/>
      <c r="GR295" s="35"/>
      <c r="GS295" s="35"/>
      <c r="GT295" s="35"/>
      <c r="GU295" s="35"/>
      <c r="GV295" s="35"/>
      <c r="GW295" s="35"/>
      <c r="GX295" s="35"/>
    </row>
    <row r="296" spans="2:213" ht="14.25" customHeight="1" x14ac:dyDescent="0.25">
      <c r="B296" s="130">
        <v>294</v>
      </c>
      <c r="C296" s="17">
        <v>42736</v>
      </c>
      <c r="D296" s="18">
        <v>0.38</v>
      </c>
      <c r="E296" s="19">
        <f>ROUND(1+D296/100,6)</f>
        <v>1.0038</v>
      </c>
      <c r="F296" s="133">
        <f>ROUND(PRODUCT(E296:$E$359),6)</f>
        <v>1.2602329999999999</v>
      </c>
      <c r="G296" s="153">
        <v>5531.31</v>
      </c>
      <c r="H296" s="168"/>
      <c r="I296" s="169">
        <f t="shared" si="8"/>
        <v>0</v>
      </c>
      <c r="J296" s="141"/>
      <c r="K296" s="136"/>
      <c r="L296" s="129"/>
    </row>
    <row r="297" spans="2:213" ht="14.25" customHeight="1" x14ac:dyDescent="0.25">
      <c r="B297" s="130">
        <v>295</v>
      </c>
      <c r="C297" s="17">
        <v>42767</v>
      </c>
      <c r="D297" s="18">
        <v>0.33</v>
      </c>
      <c r="E297" s="19">
        <f t="shared" si="7"/>
        <v>1.0033000000000001</v>
      </c>
      <c r="F297" s="133">
        <f>ROUND(PRODUCT(E297:$E$359),6)</f>
        <v>1.2554620000000001</v>
      </c>
      <c r="G297" s="153">
        <v>5531.31</v>
      </c>
      <c r="H297" s="168"/>
      <c r="I297" s="169">
        <f t="shared" si="8"/>
        <v>0</v>
      </c>
      <c r="J297" s="141"/>
      <c r="K297" s="136"/>
      <c r="L297" s="129"/>
    </row>
    <row r="298" spans="2:213" ht="14.25" customHeight="1" x14ac:dyDescent="0.25">
      <c r="B298" s="130">
        <v>296</v>
      </c>
      <c r="C298" s="17">
        <v>42795</v>
      </c>
      <c r="D298" s="18">
        <v>0.25</v>
      </c>
      <c r="E298" s="19">
        <f t="shared" ref="E298:E306" si="9">ROUND(1+D298/100,6)</f>
        <v>1.0024999999999999</v>
      </c>
      <c r="F298" s="133">
        <f>ROUND(PRODUCT(E298:$E$359),6)</f>
        <v>1.2513320000000001</v>
      </c>
      <c r="G298" s="153">
        <v>5531.31</v>
      </c>
      <c r="H298" s="168"/>
      <c r="I298" s="169">
        <f t="shared" si="8"/>
        <v>0</v>
      </c>
      <c r="J298" s="141"/>
      <c r="K298" s="136"/>
      <c r="L298" s="129"/>
    </row>
    <row r="299" spans="2:213" ht="14.25" customHeight="1" x14ac:dyDescent="0.25">
      <c r="B299" s="130">
        <v>297</v>
      </c>
      <c r="C299" s="17">
        <v>42826</v>
      </c>
      <c r="D299" s="18">
        <v>0.14000000000000001</v>
      </c>
      <c r="E299" s="19">
        <f t="shared" si="9"/>
        <v>1.0014000000000001</v>
      </c>
      <c r="F299" s="133">
        <f>ROUND(PRODUCT(E299:$E$359),6)</f>
        <v>1.2482120000000001</v>
      </c>
      <c r="G299" s="153">
        <v>5531.31</v>
      </c>
      <c r="H299" s="168"/>
      <c r="I299" s="169">
        <f t="shared" si="8"/>
        <v>0</v>
      </c>
      <c r="J299" s="141"/>
      <c r="K299" s="136"/>
      <c r="L299" s="129"/>
    </row>
    <row r="300" spans="2:213" s="56" customFormat="1" ht="15" customHeight="1" x14ac:dyDescent="0.25">
      <c r="B300" s="130">
        <v>298</v>
      </c>
      <c r="C300" s="17">
        <v>42856</v>
      </c>
      <c r="D300" s="18">
        <v>0.31</v>
      </c>
      <c r="E300" s="19">
        <f t="shared" si="9"/>
        <v>1.0031000000000001</v>
      </c>
      <c r="F300" s="133">
        <f>ROUND(PRODUCT(E300:$E$359),6)</f>
        <v>1.246467</v>
      </c>
      <c r="G300" s="153">
        <v>5531.31</v>
      </c>
      <c r="H300" s="168"/>
      <c r="I300" s="169">
        <f t="shared" si="8"/>
        <v>0</v>
      </c>
      <c r="J300" s="141"/>
      <c r="K300" s="136"/>
      <c r="L300" s="129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  <c r="DW300" s="55"/>
      <c r="DX300" s="55"/>
      <c r="DY300" s="55"/>
      <c r="DZ300" s="55"/>
      <c r="EA300" s="55"/>
      <c r="EB300" s="55"/>
      <c r="EC300" s="55"/>
      <c r="ED300" s="55"/>
      <c r="EE300" s="55"/>
      <c r="EF300" s="55"/>
      <c r="EG300" s="55"/>
      <c r="EH300" s="55"/>
      <c r="EI300" s="55"/>
      <c r="EJ300" s="55"/>
      <c r="EK300" s="55"/>
      <c r="EL300" s="55"/>
      <c r="EM300" s="55"/>
      <c r="EN300" s="55"/>
      <c r="EO300" s="55"/>
      <c r="EP300" s="55"/>
      <c r="EQ300" s="55"/>
      <c r="ER300" s="55"/>
      <c r="ES300" s="55"/>
      <c r="ET300" s="55"/>
      <c r="EU300" s="55"/>
      <c r="EV300" s="55"/>
      <c r="EW300" s="55"/>
      <c r="EX300" s="55"/>
      <c r="EY300" s="55"/>
      <c r="EZ300" s="55"/>
      <c r="FA300" s="55"/>
      <c r="FB300" s="55"/>
      <c r="FC300" s="55"/>
      <c r="FD300" s="55"/>
      <c r="FE300" s="55"/>
      <c r="FF300" s="55"/>
      <c r="FG300" s="55"/>
      <c r="FH300" s="55"/>
      <c r="FI300" s="55"/>
      <c r="FJ300" s="55"/>
      <c r="FK300" s="55"/>
      <c r="FL300" s="55"/>
      <c r="FM300" s="55"/>
      <c r="FN300" s="55"/>
      <c r="FO300" s="55"/>
      <c r="FP300" s="55"/>
      <c r="FQ300" s="55"/>
      <c r="FR300" s="55"/>
      <c r="FS300" s="55"/>
      <c r="FT300" s="55"/>
      <c r="FU300" s="55"/>
      <c r="FV300" s="55"/>
      <c r="FW300" s="55"/>
      <c r="FX300" s="55"/>
      <c r="FY300" s="55"/>
      <c r="FZ300" s="55"/>
      <c r="GA300" s="55"/>
      <c r="GB300" s="55"/>
      <c r="GC300" s="55"/>
      <c r="GD300" s="55"/>
      <c r="GE300" s="55"/>
      <c r="GF300" s="55"/>
      <c r="GG300" s="55"/>
      <c r="GH300" s="55"/>
      <c r="GI300" s="55"/>
      <c r="GJ300" s="55"/>
      <c r="GK300" s="55"/>
      <c r="GL300" s="55"/>
      <c r="GM300" s="55"/>
      <c r="GN300" s="55"/>
      <c r="GO300" s="55"/>
      <c r="GP300" s="55"/>
      <c r="GQ300" s="55"/>
      <c r="GR300" s="55"/>
      <c r="GS300" s="55"/>
      <c r="GT300" s="55"/>
      <c r="GU300" s="55"/>
      <c r="GV300" s="55"/>
      <c r="GW300" s="55"/>
      <c r="GX300" s="55"/>
      <c r="GY300" s="55"/>
      <c r="GZ300" s="55"/>
      <c r="HA300" s="55"/>
      <c r="HB300" s="55"/>
      <c r="HC300" s="55"/>
      <c r="HD300" s="55"/>
      <c r="HE300" s="55"/>
    </row>
    <row r="301" spans="2:213" s="56" customFormat="1" x14ac:dyDescent="0.25">
      <c r="B301" s="130">
        <v>299</v>
      </c>
      <c r="C301" s="49">
        <v>42887</v>
      </c>
      <c r="D301" s="50">
        <v>-0.23</v>
      </c>
      <c r="E301" s="51">
        <f t="shared" si="9"/>
        <v>0.99770000000000003</v>
      </c>
      <c r="F301" s="133">
        <f>ROUND(PRODUCT(E301:$E$359),6)</f>
        <v>1.242615</v>
      </c>
      <c r="G301" s="153">
        <v>5531.31</v>
      </c>
      <c r="H301" s="168"/>
      <c r="I301" s="169">
        <f t="shared" si="8"/>
        <v>0</v>
      </c>
      <c r="J301" s="141"/>
      <c r="K301" s="136"/>
      <c r="L301" s="129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DT301" s="55"/>
      <c r="DU301" s="55"/>
      <c r="DV301" s="55"/>
      <c r="DW301" s="55"/>
      <c r="DX301" s="55"/>
      <c r="DY301" s="55"/>
      <c r="DZ301" s="55"/>
      <c r="EA301" s="55"/>
      <c r="EB301" s="55"/>
      <c r="EC301" s="55"/>
      <c r="ED301" s="55"/>
      <c r="EE301" s="55"/>
      <c r="EF301" s="55"/>
      <c r="EG301" s="55"/>
      <c r="EH301" s="55"/>
      <c r="EI301" s="55"/>
      <c r="EJ301" s="55"/>
      <c r="EK301" s="55"/>
      <c r="EL301" s="55"/>
      <c r="EM301" s="55"/>
      <c r="EN301" s="55"/>
      <c r="EO301" s="55"/>
      <c r="EP301" s="55"/>
      <c r="EQ301" s="55"/>
      <c r="ER301" s="55"/>
      <c r="ES301" s="55"/>
      <c r="ET301" s="55"/>
      <c r="EU301" s="55"/>
      <c r="EV301" s="55"/>
      <c r="EW301" s="55"/>
      <c r="EX301" s="55"/>
      <c r="EY301" s="55"/>
      <c r="EZ301" s="55"/>
      <c r="FA301" s="55"/>
      <c r="FB301" s="55"/>
      <c r="FC301" s="55"/>
      <c r="FD301" s="55"/>
      <c r="FE301" s="55"/>
      <c r="FF301" s="55"/>
      <c r="FG301" s="55"/>
      <c r="FH301" s="55"/>
      <c r="FI301" s="55"/>
      <c r="FJ301" s="55"/>
      <c r="FK301" s="55"/>
      <c r="FL301" s="55"/>
      <c r="FM301" s="55"/>
      <c r="FN301" s="55"/>
      <c r="FO301" s="55"/>
      <c r="FP301" s="55"/>
      <c r="FQ301" s="55"/>
      <c r="FR301" s="55"/>
      <c r="FS301" s="55"/>
      <c r="FT301" s="55"/>
      <c r="FU301" s="55"/>
      <c r="FV301" s="55"/>
      <c r="FW301" s="55"/>
      <c r="FX301" s="55"/>
      <c r="FY301" s="55"/>
      <c r="FZ301" s="55"/>
      <c r="GA301" s="55"/>
      <c r="GB301" s="55"/>
      <c r="GC301" s="55"/>
      <c r="GD301" s="55"/>
      <c r="GE301" s="55"/>
      <c r="GF301" s="55"/>
      <c r="GG301" s="55"/>
      <c r="GH301" s="55"/>
      <c r="GI301" s="55"/>
      <c r="GJ301" s="55"/>
      <c r="GK301" s="55"/>
      <c r="GL301" s="55"/>
      <c r="GM301" s="55"/>
      <c r="GN301" s="55"/>
      <c r="GO301" s="55"/>
      <c r="GP301" s="55"/>
      <c r="GQ301" s="55"/>
      <c r="GR301" s="55"/>
      <c r="GS301" s="55"/>
      <c r="GT301" s="55"/>
      <c r="GU301" s="55"/>
      <c r="GV301" s="55"/>
      <c r="GW301" s="55"/>
      <c r="GX301" s="55"/>
      <c r="GY301" s="55"/>
      <c r="GZ301" s="55"/>
      <c r="HA301" s="55"/>
      <c r="HB301" s="55"/>
      <c r="HC301" s="55"/>
      <c r="HD301" s="55"/>
      <c r="HE301" s="55"/>
    </row>
    <row r="302" spans="2:213" s="56" customFormat="1" x14ac:dyDescent="0.25">
      <c r="B302" s="130">
        <v>300</v>
      </c>
      <c r="C302" s="49">
        <v>42917</v>
      </c>
      <c r="D302" s="50">
        <v>0.24</v>
      </c>
      <c r="E302" s="51">
        <f t="shared" si="9"/>
        <v>1.0024</v>
      </c>
      <c r="F302" s="133">
        <f>ROUND(PRODUCT(E302:$E$359),6)</f>
        <v>1.245479</v>
      </c>
      <c r="G302" s="153">
        <v>5531.31</v>
      </c>
      <c r="H302" s="168"/>
      <c r="I302" s="169">
        <f t="shared" si="8"/>
        <v>0</v>
      </c>
      <c r="J302" s="141"/>
      <c r="K302" s="136"/>
      <c r="L302" s="129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  <c r="DL302" s="55"/>
      <c r="DM302" s="55"/>
      <c r="DN302" s="55"/>
      <c r="DO302" s="55"/>
      <c r="DP302" s="55"/>
      <c r="DQ302" s="55"/>
      <c r="DR302" s="55"/>
      <c r="DS302" s="55"/>
      <c r="DT302" s="55"/>
      <c r="DU302" s="55"/>
      <c r="DV302" s="55"/>
      <c r="DW302" s="55"/>
      <c r="DX302" s="55"/>
      <c r="DY302" s="55"/>
      <c r="DZ302" s="55"/>
      <c r="EA302" s="55"/>
      <c r="EB302" s="55"/>
      <c r="EC302" s="55"/>
      <c r="ED302" s="55"/>
      <c r="EE302" s="55"/>
      <c r="EF302" s="55"/>
      <c r="EG302" s="55"/>
      <c r="EH302" s="55"/>
      <c r="EI302" s="55"/>
      <c r="EJ302" s="55"/>
      <c r="EK302" s="55"/>
      <c r="EL302" s="55"/>
      <c r="EM302" s="55"/>
      <c r="EN302" s="55"/>
      <c r="EO302" s="55"/>
      <c r="EP302" s="55"/>
      <c r="EQ302" s="55"/>
      <c r="ER302" s="55"/>
      <c r="ES302" s="55"/>
      <c r="ET302" s="55"/>
      <c r="EU302" s="55"/>
      <c r="EV302" s="55"/>
      <c r="EW302" s="55"/>
      <c r="EX302" s="55"/>
      <c r="EY302" s="55"/>
      <c r="EZ302" s="55"/>
      <c r="FA302" s="55"/>
      <c r="FB302" s="55"/>
      <c r="FC302" s="55"/>
      <c r="FD302" s="55"/>
      <c r="FE302" s="55"/>
      <c r="FF302" s="55"/>
      <c r="FG302" s="55"/>
      <c r="FH302" s="55"/>
      <c r="FI302" s="55"/>
      <c r="FJ302" s="55"/>
      <c r="FK302" s="55"/>
      <c r="FL302" s="55"/>
      <c r="FM302" s="55"/>
      <c r="FN302" s="55"/>
      <c r="FO302" s="55"/>
      <c r="FP302" s="55"/>
      <c r="FQ302" s="55"/>
      <c r="FR302" s="55"/>
      <c r="FS302" s="55"/>
      <c r="FT302" s="55"/>
      <c r="FU302" s="55"/>
      <c r="FV302" s="55"/>
      <c r="FW302" s="55"/>
      <c r="FX302" s="55"/>
      <c r="FY302" s="55"/>
      <c r="FZ302" s="55"/>
      <c r="GA302" s="55"/>
      <c r="GB302" s="55"/>
      <c r="GC302" s="55"/>
      <c r="GD302" s="55"/>
      <c r="GE302" s="55"/>
      <c r="GF302" s="55"/>
      <c r="GG302" s="55"/>
      <c r="GH302" s="55"/>
      <c r="GI302" s="55"/>
      <c r="GJ302" s="55"/>
      <c r="GK302" s="55"/>
      <c r="GL302" s="55"/>
      <c r="GM302" s="55"/>
      <c r="GN302" s="55"/>
      <c r="GO302" s="55"/>
      <c r="GP302" s="55"/>
      <c r="GQ302" s="55"/>
      <c r="GR302" s="55"/>
      <c r="GS302" s="55"/>
      <c r="GT302" s="55"/>
      <c r="GU302" s="55"/>
      <c r="GV302" s="55"/>
      <c r="GW302" s="55"/>
      <c r="GX302" s="55"/>
      <c r="GY302" s="55"/>
      <c r="GZ302" s="55"/>
      <c r="HA302" s="55"/>
      <c r="HB302" s="55"/>
      <c r="HC302" s="55"/>
      <c r="HD302" s="55"/>
      <c r="HE302" s="55"/>
    </row>
    <row r="303" spans="2:213" s="56" customFormat="1" x14ac:dyDescent="0.25">
      <c r="B303" s="130">
        <v>301</v>
      </c>
      <c r="C303" s="49">
        <v>42948</v>
      </c>
      <c r="D303" s="50">
        <v>0.19</v>
      </c>
      <c r="E303" s="51">
        <f t="shared" si="9"/>
        <v>1.0019</v>
      </c>
      <c r="F303" s="133">
        <f>ROUND(PRODUCT(E303:$E$359),6)</f>
        <v>1.242497</v>
      </c>
      <c r="G303" s="153">
        <v>5531.31</v>
      </c>
      <c r="H303" s="168"/>
      <c r="I303" s="169">
        <f t="shared" si="8"/>
        <v>0</v>
      </c>
      <c r="J303" s="141"/>
      <c r="K303" s="136"/>
      <c r="L303" s="129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  <c r="DL303" s="55"/>
      <c r="DM303" s="55"/>
      <c r="DN303" s="55"/>
      <c r="DO303" s="55"/>
      <c r="DP303" s="55"/>
      <c r="DQ303" s="55"/>
      <c r="DR303" s="55"/>
      <c r="DS303" s="55"/>
      <c r="DT303" s="55"/>
      <c r="DU303" s="55"/>
      <c r="DV303" s="55"/>
      <c r="DW303" s="55"/>
      <c r="DX303" s="55"/>
      <c r="DY303" s="55"/>
      <c r="DZ303" s="55"/>
      <c r="EA303" s="55"/>
      <c r="EB303" s="55"/>
      <c r="EC303" s="55"/>
      <c r="ED303" s="55"/>
      <c r="EE303" s="55"/>
      <c r="EF303" s="55"/>
      <c r="EG303" s="55"/>
      <c r="EH303" s="55"/>
      <c r="EI303" s="55"/>
      <c r="EJ303" s="55"/>
      <c r="EK303" s="55"/>
      <c r="EL303" s="55"/>
      <c r="EM303" s="55"/>
      <c r="EN303" s="55"/>
      <c r="EO303" s="55"/>
      <c r="EP303" s="55"/>
      <c r="EQ303" s="55"/>
      <c r="ER303" s="55"/>
      <c r="ES303" s="55"/>
      <c r="ET303" s="55"/>
      <c r="EU303" s="55"/>
      <c r="EV303" s="55"/>
      <c r="EW303" s="55"/>
      <c r="EX303" s="55"/>
      <c r="EY303" s="55"/>
      <c r="EZ303" s="55"/>
      <c r="FA303" s="55"/>
      <c r="FB303" s="55"/>
      <c r="FC303" s="55"/>
      <c r="FD303" s="55"/>
      <c r="FE303" s="55"/>
      <c r="FF303" s="55"/>
      <c r="FG303" s="55"/>
      <c r="FH303" s="55"/>
      <c r="FI303" s="55"/>
      <c r="FJ303" s="55"/>
      <c r="FK303" s="55"/>
      <c r="FL303" s="55"/>
      <c r="FM303" s="55"/>
      <c r="FN303" s="55"/>
      <c r="FO303" s="55"/>
      <c r="FP303" s="55"/>
      <c r="FQ303" s="55"/>
      <c r="FR303" s="55"/>
      <c r="FS303" s="55"/>
      <c r="FT303" s="55"/>
      <c r="FU303" s="55"/>
      <c r="FV303" s="55"/>
      <c r="FW303" s="55"/>
      <c r="FX303" s="55"/>
      <c r="FY303" s="55"/>
      <c r="FZ303" s="55"/>
      <c r="GA303" s="55"/>
      <c r="GB303" s="55"/>
      <c r="GC303" s="55"/>
      <c r="GD303" s="55"/>
      <c r="GE303" s="55"/>
      <c r="GF303" s="55"/>
      <c r="GG303" s="55"/>
      <c r="GH303" s="55"/>
      <c r="GI303" s="55"/>
      <c r="GJ303" s="55"/>
      <c r="GK303" s="55"/>
      <c r="GL303" s="55"/>
      <c r="GM303" s="55"/>
      <c r="GN303" s="55"/>
      <c r="GO303" s="55"/>
      <c r="GP303" s="55"/>
      <c r="GQ303" s="55"/>
      <c r="GR303" s="55"/>
      <c r="GS303" s="55"/>
      <c r="GT303" s="55"/>
      <c r="GU303" s="55"/>
      <c r="GV303" s="55"/>
      <c r="GW303" s="55"/>
      <c r="GX303" s="55"/>
      <c r="GY303" s="55"/>
      <c r="GZ303" s="55"/>
      <c r="HA303" s="55"/>
      <c r="HB303" s="55"/>
      <c r="HC303" s="55"/>
      <c r="HD303" s="55"/>
      <c r="HE303" s="55"/>
    </row>
    <row r="304" spans="2:213" s="56" customFormat="1" x14ac:dyDescent="0.25">
      <c r="B304" s="130">
        <v>302</v>
      </c>
      <c r="C304" s="49">
        <v>42979</v>
      </c>
      <c r="D304" s="50">
        <v>0.16</v>
      </c>
      <c r="E304" s="51">
        <f t="shared" si="9"/>
        <v>1.0016</v>
      </c>
      <c r="F304" s="133">
        <f>ROUND(PRODUCT(E304:$E$359),6)</f>
        <v>1.2401409999999999</v>
      </c>
      <c r="G304" s="153">
        <v>5531.31</v>
      </c>
      <c r="H304" s="168"/>
      <c r="I304" s="169">
        <f t="shared" si="8"/>
        <v>0</v>
      </c>
      <c r="J304" s="141"/>
      <c r="K304" s="136"/>
      <c r="L304" s="129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DT304" s="55"/>
      <c r="DU304" s="55"/>
      <c r="DV304" s="55"/>
      <c r="DW304" s="55"/>
      <c r="DX304" s="55"/>
      <c r="DY304" s="55"/>
      <c r="DZ304" s="55"/>
      <c r="EA304" s="55"/>
      <c r="EB304" s="55"/>
      <c r="EC304" s="55"/>
      <c r="ED304" s="55"/>
      <c r="EE304" s="55"/>
      <c r="EF304" s="55"/>
      <c r="EG304" s="55"/>
      <c r="EH304" s="55"/>
      <c r="EI304" s="55"/>
      <c r="EJ304" s="55"/>
      <c r="EK304" s="55"/>
      <c r="EL304" s="55"/>
      <c r="EM304" s="55"/>
      <c r="EN304" s="55"/>
      <c r="EO304" s="55"/>
      <c r="EP304" s="55"/>
      <c r="EQ304" s="55"/>
      <c r="ER304" s="55"/>
      <c r="ES304" s="55"/>
      <c r="ET304" s="55"/>
      <c r="EU304" s="55"/>
      <c r="EV304" s="55"/>
      <c r="EW304" s="55"/>
      <c r="EX304" s="55"/>
      <c r="EY304" s="55"/>
      <c r="EZ304" s="55"/>
      <c r="FA304" s="55"/>
      <c r="FB304" s="55"/>
      <c r="FC304" s="55"/>
      <c r="FD304" s="55"/>
      <c r="FE304" s="55"/>
      <c r="FF304" s="55"/>
      <c r="FG304" s="55"/>
      <c r="FH304" s="55"/>
      <c r="FI304" s="55"/>
      <c r="FJ304" s="55"/>
      <c r="FK304" s="55"/>
      <c r="FL304" s="55"/>
      <c r="FM304" s="55"/>
      <c r="FN304" s="55"/>
      <c r="FO304" s="55"/>
      <c r="FP304" s="55"/>
      <c r="FQ304" s="55"/>
      <c r="FR304" s="55"/>
      <c r="FS304" s="55"/>
      <c r="FT304" s="55"/>
      <c r="FU304" s="55"/>
      <c r="FV304" s="55"/>
      <c r="FW304" s="55"/>
      <c r="FX304" s="55"/>
      <c r="FY304" s="55"/>
      <c r="FZ304" s="55"/>
      <c r="GA304" s="55"/>
      <c r="GB304" s="55"/>
      <c r="GC304" s="55"/>
      <c r="GD304" s="55"/>
      <c r="GE304" s="55"/>
      <c r="GF304" s="55"/>
      <c r="GG304" s="55"/>
      <c r="GH304" s="55"/>
      <c r="GI304" s="55"/>
      <c r="GJ304" s="55"/>
      <c r="GK304" s="55"/>
      <c r="GL304" s="55"/>
      <c r="GM304" s="55"/>
      <c r="GN304" s="55"/>
      <c r="GO304" s="55"/>
      <c r="GP304" s="55"/>
      <c r="GQ304" s="55"/>
      <c r="GR304" s="55"/>
      <c r="GS304" s="55"/>
      <c r="GT304" s="55"/>
      <c r="GU304" s="55"/>
      <c r="GV304" s="55"/>
      <c r="GW304" s="55"/>
      <c r="GX304" s="55"/>
      <c r="GY304" s="55"/>
      <c r="GZ304" s="55"/>
      <c r="HA304" s="55"/>
      <c r="HB304" s="55"/>
      <c r="HC304" s="55"/>
      <c r="HD304" s="55"/>
      <c r="HE304" s="55"/>
    </row>
    <row r="305" spans="2:213" s="56" customFormat="1" x14ac:dyDescent="0.25">
      <c r="B305" s="130">
        <v>303</v>
      </c>
      <c r="C305" s="49">
        <v>43009</v>
      </c>
      <c r="D305" s="50">
        <v>0.42</v>
      </c>
      <c r="E305" s="51">
        <f t="shared" si="9"/>
        <v>1.0042</v>
      </c>
      <c r="F305" s="133">
        <f>ROUND(PRODUCT(E305:$E$359),6)</f>
        <v>1.2381599999999999</v>
      </c>
      <c r="G305" s="153">
        <v>5531.31</v>
      </c>
      <c r="H305" s="168"/>
      <c r="I305" s="169">
        <f t="shared" si="8"/>
        <v>0</v>
      </c>
      <c r="J305" s="141"/>
      <c r="K305" s="136"/>
      <c r="L305" s="129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  <c r="DL305" s="55"/>
      <c r="DM305" s="55"/>
      <c r="DN305" s="55"/>
      <c r="DO305" s="55"/>
      <c r="DP305" s="55"/>
      <c r="DQ305" s="55"/>
      <c r="DR305" s="55"/>
      <c r="DS305" s="55"/>
      <c r="DT305" s="55"/>
      <c r="DU305" s="55"/>
      <c r="DV305" s="55"/>
      <c r="DW305" s="55"/>
      <c r="DX305" s="55"/>
      <c r="DY305" s="55"/>
      <c r="DZ305" s="55"/>
      <c r="EA305" s="55"/>
      <c r="EB305" s="55"/>
      <c r="EC305" s="55"/>
      <c r="ED305" s="55"/>
      <c r="EE305" s="55"/>
      <c r="EF305" s="55"/>
      <c r="EG305" s="55"/>
      <c r="EH305" s="55"/>
      <c r="EI305" s="55"/>
      <c r="EJ305" s="55"/>
      <c r="EK305" s="55"/>
      <c r="EL305" s="55"/>
      <c r="EM305" s="55"/>
      <c r="EN305" s="55"/>
      <c r="EO305" s="55"/>
      <c r="EP305" s="55"/>
      <c r="EQ305" s="55"/>
      <c r="ER305" s="55"/>
      <c r="ES305" s="55"/>
      <c r="ET305" s="55"/>
      <c r="EU305" s="55"/>
      <c r="EV305" s="55"/>
      <c r="EW305" s="55"/>
      <c r="EX305" s="55"/>
      <c r="EY305" s="55"/>
      <c r="EZ305" s="55"/>
      <c r="FA305" s="55"/>
      <c r="FB305" s="55"/>
      <c r="FC305" s="55"/>
      <c r="FD305" s="55"/>
      <c r="FE305" s="55"/>
      <c r="FF305" s="55"/>
      <c r="FG305" s="55"/>
      <c r="FH305" s="55"/>
      <c r="FI305" s="55"/>
      <c r="FJ305" s="55"/>
      <c r="FK305" s="55"/>
      <c r="FL305" s="55"/>
      <c r="FM305" s="55"/>
      <c r="FN305" s="55"/>
      <c r="FO305" s="55"/>
      <c r="FP305" s="55"/>
      <c r="FQ305" s="55"/>
      <c r="FR305" s="55"/>
      <c r="FS305" s="55"/>
      <c r="FT305" s="55"/>
      <c r="FU305" s="55"/>
      <c r="FV305" s="55"/>
      <c r="FW305" s="55"/>
      <c r="FX305" s="55"/>
      <c r="FY305" s="55"/>
      <c r="FZ305" s="55"/>
      <c r="GA305" s="55"/>
      <c r="GB305" s="55"/>
      <c r="GC305" s="55"/>
      <c r="GD305" s="55"/>
      <c r="GE305" s="55"/>
      <c r="GF305" s="55"/>
      <c r="GG305" s="55"/>
      <c r="GH305" s="55"/>
      <c r="GI305" s="55"/>
      <c r="GJ305" s="55"/>
      <c r="GK305" s="55"/>
      <c r="GL305" s="55"/>
      <c r="GM305" s="55"/>
      <c r="GN305" s="55"/>
      <c r="GO305" s="55"/>
      <c r="GP305" s="55"/>
      <c r="GQ305" s="55"/>
      <c r="GR305" s="55"/>
      <c r="GS305" s="55"/>
      <c r="GT305" s="55"/>
      <c r="GU305" s="55"/>
      <c r="GV305" s="55"/>
      <c r="GW305" s="55"/>
      <c r="GX305" s="55"/>
      <c r="GY305" s="55"/>
      <c r="GZ305" s="55"/>
      <c r="HA305" s="55"/>
      <c r="HB305" s="55"/>
      <c r="HC305" s="55"/>
      <c r="HD305" s="55"/>
      <c r="HE305" s="55"/>
    </row>
    <row r="306" spans="2:213" s="56" customFormat="1" x14ac:dyDescent="0.25">
      <c r="B306" s="130">
        <v>304</v>
      </c>
      <c r="C306" s="49">
        <v>43040</v>
      </c>
      <c r="D306" s="50">
        <v>0.28000000000000003</v>
      </c>
      <c r="E306" s="51">
        <f t="shared" si="9"/>
        <v>1.0027999999999999</v>
      </c>
      <c r="F306" s="133">
        <f>ROUND(PRODUCT(E306:$E$359),6)</f>
        <v>1.2329810000000001</v>
      </c>
      <c r="G306" s="153">
        <v>5531.31</v>
      </c>
      <c r="H306" s="168"/>
      <c r="I306" s="169">
        <f t="shared" si="8"/>
        <v>0</v>
      </c>
      <c r="J306" s="141"/>
      <c r="K306" s="136"/>
      <c r="L306" s="129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  <c r="DL306" s="55"/>
      <c r="DM306" s="55"/>
      <c r="DN306" s="55"/>
      <c r="DO306" s="55"/>
      <c r="DP306" s="55"/>
      <c r="DQ306" s="55"/>
      <c r="DR306" s="55"/>
      <c r="DS306" s="55"/>
      <c r="DT306" s="55"/>
      <c r="DU306" s="55"/>
      <c r="DV306" s="55"/>
      <c r="DW306" s="55"/>
      <c r="DX306" s="55"/>
      <c r="DY306" s="55"/>
      <c r="DZ306" s="55"/>
      <c r="EA306" s="55"/>
      <c r="EB306" s="55"/>
      <c r="EC306" s="55"/>
      <c r="ED306" s="55"/>
      <c r="EE306" s="55"/>
      <c r="EF306" s="55"/>
      <c r="EG306" s="55"/>
      <c r="EH306" s="55"/>
      <c r="EI306" s="55"/>
      <c r="EJ306" s="55"/>
      <c r="EK306" s="55"/>
      <c r="EL306" s="55"/>
      <c r="EM306" s="55"/>
      <c r="EN306" s="55"/>
      <c r="EO306" s="55"/>
      <c r="EP306" s="55"/>
      <c r="EQ306" s="55"/>
      <c r="ER306" s="55"/>
      <c r="ES306" s="55"/>
      <c r="ET306" s="55"/>
      <c r="EU306" s="55"/>
      <c r="EV306" s="55"/>
      <c r="EW306" s="55"/>
      <c r="EX306" s="55"/>
      <c r="EY306" s="55"/>
      <c r="EZ306" s="55"/>
      <c r="FA306" s="55"/>
      <c r="FB306" s="55"/>
      <c r="FC306" s="55"/>
      <c r="FD306" s="55"/>
      <c r="FE306" s="55"/>
      <c r="FF306" s="55"/>
      <c r="FG306" s="55"/>
      <c r="FH306" s="55"/>
      <c r="FI306" s="55"/>
      <c r="FJ306" s="55"/>
      <c r="FK306" s="55"/>
      <c r="FL306" s="55"/>
      <c r="FM306" s="55"/>
      <c r="FN306" s="55"/>
      <c r="FO306" s="55"/>
      <c r="FP306" s="55"/>
      <c r="FQ306" s="55"/>
      <c r="FR306" s="55"/>
      <c r="FS306" s="55"/>
      <c r="FT306" s="55"/>
      <c r="FU306" s="55"/>
      <c r="FV306" s="55"/>
      <c r="FW306" s="55"/>
      <c r="FX306" s="55"/>
      <c r="FY306" s="55"/>
      <c r="FZ306" s="55"/>
      <c r="GA306" s="55"/>
      <c r="GB306" s="55"/>
      <c r="GC306" s="55"/>
      <c r="GD306" s="55"/>
      <c r="GE306" s="55"/>
      <c r="GF306" s="55"/>
      <c r="GG306" s="55"/>
      <c r="GH306" s="55"/>
      <c r="GI306" s="55"/>
      <c r="GJ306" s="55"/>
      <c r="GK306" s="55"/>
      <c r="GL306" s="55"/>
      <c r="GM306" s="55"/>
      <c r="GN306" s="55"/>
      <c r="GO306" s="55"/>
      <c r="GP306" s="55"/>
      <c r="GQ306" s="55"/>
      <c r="GR306" s="55"/>
      <c r="GS306" s="55"/>
      <c r="GT306" s="55"/>
      <c r="GU306" s="55"/>
      <c r="GV306" s="55"/>
      <c r="GW306" s="55"/>
      <c r="GX306" s="55"/>
      <c r="GY306" s="55"/>
      <c r="GZ306" s="55"/>
      <c r="HA306" s="55"/>
      <c r="HB306" s="55"/>
      <c r="HC306" s="55"/>
      <c r="HD306" s="55"/>
      <c r="HE306" s="55"/>
    </row>
    <row r="307" spans="2:213" s="56" customFormat="1" x14ac:dyDescent="0.25">
      <c r="B307" s="130">
        <v>305</v>
      </c>
      <c r="C307" s="49">
        <v>43070</v>
      </c>
      <c r="D307" s="50">
        <v>0.44</v>
      </c>
      <c r="E307" s="51">
        <f>ROUND(1+D307/100,6)</f>
        <v>1.0044</v>
      </c>
      <c r="F307" s="133">
        <f>ROUND(PRODUCT(E307:$E$359),6)</f>
        <v>1.2295389999999999</v>
      </c>
      <c r="G307" s="153">
        <v>5531.31</v>
      </c>
      <c r="H307" s="168"/>
      <c r="I307" s="169">
        <f t="shared" si="8"/>
        <v>0</v>
      </c>
      <c r="J307" s="141"/>
      <c r="K307" s="136"/>
      <c r="L307" s="129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  <c r="DL307" s="55"/>
      <c r="DM307" s="55"/>
      <c r="DN307" s="55"/>
      <c r="DO307" s="55"/>
      <c r="DP307" s="55"/>
      <c r="DQ307" s="55"/>
      <c r="DR307" s="55"/>
      <c r="DS307" s="55"/>
      <c r="DT307" s="55"/>
      <c r="DU307" s="55"/>
      <c r="DV307" s="55"/>
      <c r="DW307" s="55"/>
      <c r="DX307" s="55"/>
      <c r="DY307" s="55"/>
      <c r="DZ307" s="55"/>
      <c r="EA307" s="55"/>
      <c r="EB307" s="55"/>
      <c r="EC307" s="55"/>
      <c r="ED307" s="55"/>
      <c r="EE307" s="55"/>
      <c r="EF307" s="55"/>
      <c r="EG307" s="55"/>
      <c r="EH307" s="55"/>
      <c r="EI307" s="55"/>
      <c r="EJ307" s="55"/>
      <c r="EK307" s="55"/>
      <c r="EL307" s="55"/>
      <c r="EM307" s="55"/>
      <c r="EN307" s="55"/>
      <c r="EO307" s="55"/>
      <c r="EP307" s="55"/>
      <c r="EQ307" s="55"/>
      <c r="ER307" s="55"/>
      <c r="ES307" s="55"/>
      <c r="ET307" s="55"/>
      <c r="EU307" s="55"/>
      <c r="EV307" s="55"/>
      <c r="EW307" s="55"/>
      <c r="EX307" s="55"/>
      <c r="EY307" s="55"/>
      <c r="EZ307" s="55"/>
      <c r="FA307" s="55"/>
      <c r="FB307" s="55"/>
      <c r="FC307" s="55"/>
      <c r="FD307" s="55"/>
      <c r="FE307" s="55"/>
      <c r="FF307" s="55"/>
      <c r="FG307" s="55"/>
      <c r="FH307" s="55"/>
      <c r="FI307" s="55"/>
      <c r="FJ307" s="55"/>
      <c r="FK307" s="55"/>
      <c r="FL307" s="55"/>
      <c r="FM307" s="55"/>
      <c r="FN307" s="55"/>
      <c r="FO307" s="55"/>
      <c r="FP307" s="55"/>
      <c r="FQ307" s="55"/>
      <c r="FR307" s="55"/>
      <c r="FS307" s="55"/>
      <c r="FT307" s="55"/>
      <c r="FU307" s="55"/>
      <c r="FV307" s="55"/>
      <c r="FW307" s="55"/>
      <c r="FX307" s="55"/>
      <c r="FY307" s="55"/>
      <c r="FZ307" s="55"/>
      <c r="GA307" s="55"/>
      <c r="GB307" s="55"/>
      <c r="GC307" s="55"/>
      <c r="GD307" s="55"/>
      <c r="GE307" s="55"/>
      <c r="GF307" s="55"/>
      <c r="GG307" s="55"/>
      <c r="GH307" s="55"/>
      <c r="GI307" s="55"/>
      <c r="GJ307" s="55"/>
      <c r="GK307" s="55"/>
      <c r="GL307" s="55"/>
      <c r="GM307" s="55"/>
      <c r="GN307" s="55"/>
      <c r="GO307" s="55"/>
      <c r="GP307" s="55"/>
      <c r="GQ307" s="55"/>
      <c r="GR307" s="55"/>
      <c r="GS307" s="55"/>
      <c r="GT307" s="55"/>
      <c r="GU307" s="55"/>
      <c r="GV307" s="55"/>
      <c r="GW307" s="55"/>
      <c r="GX307" s="55"/>
      <c r="GY307" s="55"/>
      <c r="GZ307" s="55"/>
      <c r="HA307" s="55"/>
      <c r="HB307" s="55"/>
      <c r="HC307" s="55"/>
    </row>
    <row r="308" spans="2:213" s="56" customFormat="1" x14ac:dyDescent="0.25">
      <c r="B308" s="130">
        <v>306</v>
      </c>
      <c r="C308" s="22" t="s">
        <v>39</v>
      </c>
      <c r="D308" s="23">
        <f>D307</f>
        <v>0.44</v>
      </c>
      <c r="E308" s="24" t="s">
        <v>1</v>
      </c>
      <c r="F308" s="133">
        <f>ROUND(PRODUCT(E307:$E$359),6)</f>
        <v>1.2295389999999999</v>
      </c>
      <c r="G308" s="153">
        <v>5531.31</v>
      </c>
      <c r="H308" s="170">
        <f>H307</f>
        <v>0</v>
      </c>
      <c r="I308" s="169">
        <f>IF(H308&gt;G308,ROUND(H308*F308,2),0)</f>
        <v>0</v>
      </c>
      <c r="J308" s="141"/>
      <c r="K308" s="136"/>
      <c r="L308" s="129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  <c r="DL308" s="55"/>
      <c r="DM308" s="55"/>
      <c r="DN308" s="55"/>
      <c r="DO308" s="55"/>
      <c r="DP308" s="55"/>
      <c r="DQ308" s="55"/>
      <c r="DR308" s="55"/>
      <c r="DS308" s="55"/>
      <c r="DT308" s="55"/>
      <c r="DU308" s="55"/>
      <c r="DV308" s="55"/>
      <c r="DW308" s="55"/>
      <c r="DX308" s="55"/>
      <c r="DY308" s="55"/>
      <c r="DZ308" s="55"/>
      <c r="EA308" s="55"/>
      <c r="EB308" s="55"/>
      <c r="EC308" s="55"/>
      <c r="ED308" s="55"/>
      <c r="EE308" s="55"/>
      <c r="EF308" s="55"/>
      <c r="EG308" s="55"/>
      <c r="EH308" s="55"/>
      <c r="EI308" s="55"/>
      <c r="EJ308" s="55"/>
      <c r="EK308" s="55"/>
      <c r="EL308" s="55"/>
      <c r="EM308" s="55"/>
      <c r="EN308" s="55"/>
      <c r="EO308" s="55"/>
      <c r="EP308" s="55"/>
      <c r="EQ308" s="55"/>
      <c r="ER308" s="55"/>
      <c r="ES308" s="55"/>
      <c r="ET308" s="55"/>
      <c r="EU308" s="55"/>
      <c r="EV308" s="55"/>
      <c r="EW308" s="55"/>
      <c r="EX308" s="55"/>
      <c r="EY308" s="55"/>
      <c r="EZ308" s="55"/>
      <c r="FA308" s="55"/>
      <c r="FB308" s="55"/>
      <c r="FC308" s="55"/>
      <c r="FD308" s="55"/>
      <c r="FE308" s="55"/>
      <c r="FF308" s="55"/>
      <c r="FG308" s="55"/>
      <c r="FH308" s="55"/>
      <c r="FI308" s="55"/>
      <c r="FJ308" s="55"/>
      <c r="FK308" s="55"/>
      <c r="FL308" s="55"/>
      <c r="FM308" s="55"/>
      <c r="FN308" s="55"/>
      <c r="FO308" s="55"/>
      <c r="FP308" s="55"/>
      <c r="FQ308" s="55"/>
      <c r="FR308" s="55"/>
      <c r="FS308" s="55"/>
      <c r="FT308" s="55"/>
      <c r="FU308" s="55"/>
      <c r="FV308" s="55"/>
      <c r="FW308" s="55"/>
      <c r="FX308" s="55"/>
      <c r="FY308" s="55"/>
      <c r="FZ308" s="55"/>
      <c r="GA308" s="55"/>
      <c r="GB308" s="55"/>
      <c r="GC308" s="55"/>
      <c r="GD308" s="55"/>
      <c r="GE308" s="55"/>
      <c r="GF308" s="55"/>
      <c r="GG308" s="55"/>
      <c r="GH308" s="55"/>
      <c r="GI308" s="55"/>
      <c r="GJ308" s="55"/>
      <c r="GK308" s="55"/>
      <c r="GL308" s="55"/>
      <c r="GM308" s="55"/>
      <c r="GN308" s="55"/>
      <c r="GO308" s="55"/>
      <c r="GP308" s="55"/>
      <c r="GQ308" s="55"/>
      <c r="GR308" s="55"/>
      <c r="GS308" s="55"/>
      <c r="GT308" s="55"/>
      <c r="GU308" s="55"/>
      <c r="GV308" s="55"/>
      <c r="GW308" s="55"/>
      <c r="GX308" s="55"/>
      <c r="GY308" s="55"/>
      <c r="GZ308" s="55"/>
      <c r="HA308" s="55"/>
      <c r="HB308" s="55"/>
      <c r="HC308" s="55"/>
      <c r="HD308" s="55"/>
      <c r="HE308" s="55"/>
    </row>
    <row r="309" spans="2:213" s="56" customFormat="1" x14ac:dyDescent="0.25">
      <c r="B309" s="130">
        <v>307</v>
      </c>
      <c r="C309" s="49">
        <v>43101</v>
      </c>
      <c r="D309" s="50">
        <v>0.28999999999999998</v>
      </c>
      <c r="E309" s="51">
        <f>ROUND(1+D309/100,6)</f>
        <v>1.0028999999999999</v>
      </c>
      <c r="F309" s="133">
        <f>ROUND(PRODUCT(E309:$E$359),6)</f>
        <v>1.2241519999999999</v>
      </c>
      <c r="G309" s="153">
        <v>5645.8</v>
      </c>
      <c r="H309" s="168"/>
      <c r="I309" s="169">
        <f t="shared" si="8"/>
        <v>0</v>
      </c>
      <c r="J309" s="141"/>
      <c r="K309" s="136"/>
      <c r="L309" s="129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  <c r="DL309" s="55"/>
      <c r="DM309" s="55"/>
      <c r="DN309" s="55"/>
      <c r="DO309" s="55"/>
      <c r="DP309" s="55"/>
      <c r="DQ309" s="55"/>
      <c r="DR309" s="55"/>
      <c r="DS309" s="55"/>
      <c r="DT309" s="55"/>
      <c r="DU309" s="55"/>
      <c r="DV309" s="55"/>
      <c r="DW309" s="55"/>
      <c r="DX309" s="55"/>
      <c r="DY309" s="55"/>
      <c r="DZ309" s="55"/>
      <c r="EA309" s="55"/>
      <c r="EB309" s="55"/>
      <c r="EC309" s="55"/>
      <c r="ED309" s="55"/>
      <c r="EE309" s="55"/>
      <c r="EF309" s="55"/>
      <c r="EG309" s="55"/>
      <c r="EH309" s="55"/>
      <c r="EI309" s="55"/>
      <c r="EJ309" s="55"/>
      <c r="EK309" s="55"/>
      <c r="EL309" s="55"/>
      <c r="EM309" s="55"/>
      <c r="EN309" s="55"/>
      <c r="EO309" s="55"/>
      <c r="EP309" s="55"/>
      <c r="EQ309" s="55"/>
      <c r="ER309" s="55"/>
      <c r="ES309" s="55"/>
      <c r="ET309" s="55"/>
      <c r="EU309" s="55"/>
      <c r="EV309" s="55"/>
      <c r="EW309" s="55"/>
      <c r="EX309" s="55"/>
      <c r="EY309" s="55"/>
      <c r="EZ309" s="55"/>
      <c r="FA309" s="55"/>
      <c r="FB309" s="55"/>
      <c r="FC309" s="55"/>
      <c r="FD309" s="55"/>
      <c r="FE309" s="55"/>
      <c r="FF309" s="55"/>
      <c r="FG309" s="55"/>
      <c r="FH309" s="55"/>
      <c r="FI309" s="55"/>
      <c r="FJ309" s="55"/>
      <c r="FK309" s="55"/>
      <c r="FL309" s="55"/>
      <c r="FM309" s="55"/>
      <c r="FN309" s="55"/>
      <c r="FO309" s="55"/>
      <c r="FP309" s="55"/>
      <c r="FQ309" s="55"/>
      <c r="FR309" s="55"/>
      <c r="FS309" s="55"/>
      <c r="FT309" s="55"/>
      <c r="FU309" s="55"/>
      <c r="FV309" s="55"/>
      <c r="FW309" s="55"/>
      <c r="FX309" s="55"/>
      <c r="FY309" s="55"/>
      <c r="FZ309" s="55"/>
      <c r="GA309" s="55"/>
      <c r="GB309" s="55"/>
      <c r="GC309" s="55"/>
      <c r="GD309" s="55"/>
      <c r="GE309" s="55"/>
      <c r="GF309" s="55"/>
      <c r="GG309" s="55"/>
      <c r="GH309" s="55"/>
      <c r="GI309" s="55"/>
      <c r="GJ309" s="55"/>
      <c r="GK309" s="55"/>
      <c r="GL309" s="55"/>
      <c r="GM309" s="55"/>
      <c r="GN309" s="55"/>
      <c r="GO309" s="55"/>
      <c r="GP309" s="55"/>
      <c r="GQ309" s="55"/>
      <c r="GR309" s="55"/>
      <c r="GS309" s="55"/>
      <c r="GT309" s="55"/>
      <c r="GU309" s="55"/>
      <c r="GV309" s="55"/>
      <c r="GW309" s="55"/>
      <c r="GX309" s="55"/>
      <c r="GY309" s="55"/>
      <c r="GZ309" s="55"/>
      <c r="HA309" s="55"/>
      <c r="HB309" s="55"/>
      <c r="HC309" s="55"/>
    </row>
    <row r="310" spans="2:213" s="56" customFormat="1" x14ac:dyDescent="0.25">
      <c r="B310" s="130">
        <v>308</v>
      </c>
      <c r="C310" s="49">
        <v>43132</v>
      </c>
      <c r="D310" s="50">
        <v>0.32</v>
      </c>
      <c r="E310" s="51">
        <f>ROUND(1+D310/100,6)</f>
        <v>1.0032000000000001</v>
      </c>
      <c r="F310" s="133">
        <f>ROUND(PRODUCT(E310:$E$359),6)</f>
        <v>1.2206129999999999</v>
      </c>
      <c r="G310" s="153">
        <v>5645.8</v>
      </c>
      <c r="H310" s="168"/>
      <c r="I310" s="169">
        <f t="shared" si="8"/>
        <v>0</v>
      </c>
      <c r="J310" s="141"/>
      <c r="K310" s="136"/>
      <c r="L310" s="129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  <c r="DL310" s="55"/>
      <c r="DM310" s="55"/>
      <c r="DN310" s="55"/>
      <c r="DO310" s="55"/>
      <c r="DP310" s="55"/>
      <c r="DQ310" s="55"/>
      <c r="DR310" s="55"/>
      <c r="DS310" s="55"/>
      <c r="DT310" s="55"/>
      <c r="DU310" s="55"/>
      <c r="DV310" s="55"/>
      <c r="DW310" s="55"/>
      <c r="DX310" s="55"/>
      <c r="DY310" s="55"/>
      <c r="DZ310" s="55"/>
      <c r="EA310" s="55"/>
      <c r="EB310" s="55"/>
      <c r="EC310" s="55"/>
      <c r="ED310" s="55"/>
      <c r="EE310" s="55"/>
      <c r="EF310" s="55"/>
      <c r="EG310" s="55"/>
      <c r="EH310" s="55"/>
      <c r="EI310" s="55"/>
      <c r="EJ310" s="55"/>
      <c r="EK310" s="55"/>
      <c r="EL310" s="55"/>
      <c r="EM310" s="55"/>
      <c r="EN310" s="55"/>
      <c r="EO310" s="55"/>
      <c r="EP310" s="55"/>
      <c r="EQ310" s="55"/>
      <c r="ER310" s="55"/>
      <c r="ES310" s="55"/>
      <c r="ET310" s="55"/>
      <c r="EU310" s="55"/>
      <c r="EV310" s="55"/>
      <c r="EW310" s="55"/>
      <c r="EX310" s="55"/>
      <c r="EY310" s="55"/>
      <c r="EZ310" s="55"/>
      <c r="FA310" s="55"/>
      <c r="FB310" s="55"/>
      <c r="FC310" s="55"/>
      <c r="FD310" s="55"/>
      <c r="FE310" s="55"/>
      <c r="FF310" s="55"/>
      <c r="FG310" s="55"/>
      <c r="FH310" s="55"/>
      <c r="FI310" s="55"/>
      <c r="FJ310" s="55"/>
      <c r="FK310" s="55"/>
      <c r="FL310" s="55"/>
      <c r="FM310" s="55"/>
      <c r="FN310" s="55"/>
      <c r="FO310" s="55"/>
      <c r="FP310" s="55"/>
      <c r="FQ310" s="55"/>
      <c r="FR310" s="55"/>
      <c r="FS310" s="55"/>
      <c r="FT310" s="55"/>
      <c r="FU310" s="55"/>
      <c r="FV310" s="55"/>
      <c r="FW310" s="55"/>
      <c r="FX310" s="55"/>
      <c r="FY310" s="55"/>
      <c r="FZ310" s="55"/>
      <c r="GA310" s="55"/>
      <c r="GB310" s="55"/>
      <c r="GC310" s="55"/>
      <c r="GD310" s="55"/>
      <c r="GE310" s="55"/>
      <c r="GF310" s="55"/>
      <c r="GG310" s="55"/>
      <c r="GH310" s="55"/>
      <c r="GI310" s="55"/>
      <c r="GJ310" s="55"/>
      <c r="GK310" s="55"/>
      <c r="GL310" s="55"/>
      <c r="GM310" s="55"/>
      <c r="GN310" s="55"/>
      <c r="GO310" s="55"/>
      <c r="GP310" s="55"/>
      <c r="GQ310" s="55"/>
      <c r="GR310" s="55"/>
      <c r="GS310" s="55"/>
      <c r="GT310" s="55"/>
      <c r="GU310" s="55"/>
      <c r="GV310" s="55"/>
      <c r="GW310" s="55"/>
      <c r="GX310" s="55"/>
      <c r="GY310" s="55"/>
      <c r="GZ310" s="55"/>
      <c r="HA310" s="55"/>
      <c r="HB310" s="55"/>
      <c r="HC310" s="55"/>
    </row>
    <row r="311" spans="2:213" s="56" customFormat="1" ht="15.75" customHeight="1" x14ac:dyDescent="0.25">
      <c r="B311" s="130">
        <v>309</v>
      </c>
      <c r="C311" s="49">
        <v>43160</v>
      </c>
      <c r="D311" s="50">
        <v>0.09</v>
      </c>
      <c r="E311" s="51">
        <f>ROUND(1+D311/100,6)</f>
        <v>1.0008999999999999</v>
      </c>
      <c r="F311" s="133">
        <f>ROUND(PRODUCT(E311:$E$359),6)</f>
        <v>1.2167190000000001</v>
      </c>
      <c r="G311" s="153">
        <v>5645.8</v>
      </c>
      <c r="H311" s="168"/>
      <c r="I311" s="169">
        <f t="shared" si="8"/>
        <v>0</v>
      </c>
      <c r="J311" s="141"/>
      <c r="K311" s="136"/>
      <c r="L311" s="129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  <c r="DW311" s="55"/>
      <c r="DX311" s="55"/>
      <c r="DY311" s="55"/>
      <c r="DZ311" s="55"/>
      <c r="EA311" s="55"/>
      <c r="EB311" s="55"/>
      <c r="EC311" s="55"/>
      <c r="ED311" s="55"/>
      <c r="EE311" s="55"/>
      <c r="EF311" s="55"/>
      <c r="EG311" s="55"/>
      <c r="EH311" s="55"/>
      <c r="EI311" s="55"/>
      <c r="EJ311" s="55"/>
      <c r="EK311" s="55"/>
      <c r="EL311" s="55"/>
      <c r="EM311" s="55"/>
      <c r="EN311" s="55"/>
      <c r="EO311" s="55"/>
      <c r="EP311" s="55"/>
      <c r="EQ311" s="55"/>
      <c r="ER311" s="55"/>
      <c r="ES311" s="55"/>
      <c r="ET311" s="55"/>
      <c r="EU311" s="55"/>
      <c r="EV311" s="55"/>
      <c r="EW311" s="55"/>
      <c r="EX311" s="55"/>
      <c r="EY311" s="55"/>
      <c r="EZ311" s="55"/>
      <c r="FA311" s="55"/>
      <c r="FB311" s="55"/>
      <c r="FC311" s="55"/>
      <c r="FD311" s="55"/>
      <c r="FE311" s="55"/>
      <c r="FF311" s="55"/>
      <c r="FG311" s="55"/>
      <c r="FH311" s="55"/>
      <c r="FI311" s="55"/>
      <c r="FJ311" s="55"/>
      <c r="FK311" s="55"/>
      <c r="FL311" s="55"/>
      <c r="FM311" s="55"/>
      <c r="FN311" s="55"/>
      <c r="FO311" s="55"/>
      <c r="FP311" s="55"/>
      <c r="FQ311" s="55"/>
      <c r="FR311" s="55"/>
      <c r="FS311" s="55"/>
      <c r="FT311" s="55"/>
      <c r="FU311" s="55"/>
      <c r="FV311" s="55"/>
      <c r="FW311" s="55"/>
      <c r="FX311" s="55"/>
      <c r="FY311" s="55"/>
      <c r="FZ311" s="55"/>
      <c r="GA311" s="55"/>
      <c r="GB311" s="55"/>
      <c r="GC311" s="55"/>
      <c r="GD311" s="55"/>
      <c r="GE311" s="55"/>
      <c r="GF311" s="55"/>
      <c r="GG311" s="55"/>
      <c r="GH311" s="55"/>
      <c r="GI311" s="55"/>
      <c r="GJ311" s="55"/>
      <c r="GK311" s="55"/>
      <c r="GL311" s="55"/>
      <c r="GM311" s="55"/>
      <c r="GN311" s="55"/>
      <c r="GO311" s="55"/>
      <c r="GP311" s="55"/>
      <c r="GQ311" s="55"/>
      <c r="GR311" s="55"/>
      <c r="GS311" s="55"/>
      <c r="GT311" s="55"/>
      <c r="GU311" s="55"/>
      <c r="GV311" s="55"/>
      <c r="GW311" s="55"/>
      <c r="GX311" s="55"/>
      <c r="GY311" s="55"/>
      <c r="GZ311" s="55"/>
      <c r="HA311" s="55"/>
      <c r="HB311" s="55"/>
      <c r="HC311" s="55"/>
    </row>
    <row r="312" spans="2:213" s="56" customFormat="1" ht="15.75" customHeight="1" x14ac:dyDescent="0.25">
      <c r="B312" s="130">
        <v>310</v>
      </c>
      <c r="C312" s="49">
        <v>43191</v>
      </c>
      <c r="D312" s="50">
        <v>0.22</v>
      </c>
      <c r="E312" s="51">
        <f t="shared" ref="E312:E314" si="10">ROUND(1+D312/100,6)</f>
        <v>1.0022</v>
      </c>
      <c r="F312" s="133">
        <f>ROUND(PRODUCT(E312:$E$359),6)</f>
        <v>1.215625</v>
      </c>
      <c r="G312" s="153">
        <v>5645.8</v>
      </c>
      <c r="H312" s="168"/>
      <c r="I312" s="169">
        <f t="shared" si="8"/>
        <v>0</v>
      </c>
      <c r="J312" s="141"/>
      <c r="K312" s="136"/>
      <c r="L312" s="129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DT312" s="55"/>
      <c r="DU312" s="55"/>
      <c r="DV312" s="55"/>
      <c r="DW312" s="55"/>
      <c r="DX312" s="55"/>
      <c r="DY312" s="55"/>
      <c r="DZ312" s="55"/>
      <c r="EA312" s="55"/>
      <c r="EB312" s="55"/>
      <c r="EC312" s="55"/>
      <c r="ED312" s="55"/>
      <c r="EE312" s="55"/>
      <c r="EF312" s="55"/>
      <c r="EG312" s="55"/>
      <c r="EH312" s="55"/>
      <c r="EI312" s="55"/>
      <c r="EJ312" s="55"/>
      <c r="EK312" s="55"/>
      <c r="EL312" s="55"/>
      <c r="EM312" s="55"/>
      <c r="EN312" s="55"/>
      <c r="EO312" s="55"/>
      <c r="EP312" s="55"/>
      <c r="EQ312" s="55"/>
      <c r="ER312" s="55"/>
      <c r="ES312" s="55"/>
      <c r="ET312" s="55"/>
      <c r="EU312" s="55"/>
      <c r="EV312" s="55"/>
      <c r="EW312" s="55"/>
      <c r="EX312" s="55"/>
      <c r="EY312" s="55"/>
      <c r="EZ312" s="55"/>
      <c r="FA312" s="55"/>
      <c r="FB312" s="55"/>
      <c r="FC312" s="55"/>
      <c r="FD312" s="55"/>
      <c r="FE312" s="55"/>
      <c r="FF312" s="55"/>
      <c r="FG312" s="55"/>
      <c r="FH312" s="55"/>
      <c r="FI312" s="55"/>
      <c r="FJ312" s="55"/>
      <c r="FK312" s="55"/>
      <c r="FL312" s="55"/>
      <c r="FM312" s="55"/>
      <c r="FN312" s="55"/>
      <c r="FO312" s="55"/>
      <c r="FP312" s="55"/>
      <c r="FQ312" s="55"/>
      <c r="FR312" s="55"/>
      <c r="FS312" s="55"/>
      <c r="FT312" s="55"/>
      <c r="FU312" s="55"/>
      <c r="FV312" s="55"/>
      <c r="FW312" s="55"/>
      <c r="FX312" s="55"/>
      <c r="FY312" s="55"/>
      <c r="FZ312" s="55"/>
      <c r="GA312" s="55"/>
      <c r="GB312" s="55"/>
      <c r="GC312" s="55"/>
      <c r="GD312" s="55"/>
      <c r="GE312" s="55"/>
      <c r="GF312" s="55"/>
      <c r="GG312" s="55"/>
      <c r="GH312" s="55"/>
      <c r="GI312" s="55"/>
      <c r="GJ312" s="55"/>
      <c r="GK312" s="55"/>
      <c r="GL312" s="55"/>
      <c r="GM312" s="55"/>
      <c r="GN312" s="55"/>
      <c r="GO312" s="55"/>
      <c r="GP312" s="55"/>
      <c r="GQ312" s="55"/>
      <c r="GR312" s="55"/>
      <c r="GS312" s="55"/>
      <c r="GT312" s="55"/>
      <c r="GU312" s="55"/>
      <c r="GV312" s="55"/>
      <c r="GW312" s="55"/>
      <c r="GX312" s="55"/>
      <c r="GY312" s="55"/>
      <c r="GZ312" s="55"/>
      <c r="HA312" s="55"/>
      <c r="HB312" s="55"/>
      <c r="HC312" s="55"/>
    </row>
    <row r="313" spans="2:213" s="56" customFormat="1" ht="15.75" customHeight="1" x14ac:dyDescent="0.25">
      <c r="B313" s="130">
        <v>311</v>
      </c>
      <c r="C313" s="49">
        <v>43221</v>
      </c>
      <c r="D313" s="50">
        <v>0.4</v>
      </c>
      <c r="E313" s="51">
        <f t="shared" si="10"/>
        <v>1.004</v>
      </c>
      <c r="F313" s="133">
        <f>ROUND(PRODUCT(E313:$E$359),6)</f>
        <v>1.2129570000000001</v>
      </c>
      <c r="G313" s="153">
        <v>5645.8</v>
      </c>
      <c r="H313" s="168"/>
      <c r="I313" s="169">
        <f t="shared" si="8"/>
        <v>0</v>
      </c>
      <c r="J313" s="141"/>
      <c r="K313" s="136"/>
      <c r="L313" s="129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  <c r="DW313" s="55"/>
      <c r="DX313" s="55"/>
      <c r="DY313" s="55"/>
      <c r="DZ313" s="55"/>
      <c r="EA313" s="55"/>
      <c r="EB313" s="55"/>
      <c r="EC313" s="55"/>
      <c r="ED313" s="55"/>
      <c r="EE313" s="55"/>
      <c r="EF313" s="55"/>
      <c r="EG313" s="55"/>
      <c r="EH313" s="55"/>
      <c r="EI313" s="55"/>
      <c r="EJ313" s="55"/>
      <c r="EK313" s="55"/>
      <c r="EL313" s="55"/>
      <c r="EM313" s="55"/>
      <c r="EN313" s="55"/>
      <c r="EO313" s="55"/>
      <c r="EP313" s="55"/>
      <c r="EQ313" s="55"/>
      <c r="ER313" s="55"/>
      <c r="ES313" s="55"/>
      <c r="ET313" s="55"/>
      <c r="EU313" s="55"/>
      <c r="EV313" s="55"/>
      <c r="EW313" s="55"/>
      <c r="EX313" s="55"/>
      <c r="EY313" s="55"/>
      <c r="EZ313" s="55"/>
      <c r="FA313" s="55"/>
      <c r="FB313" s="55"/>
      <c r="FC313" s="55"/>
      <c r="FD313" s="55"/>
      <c r="FE313" s="55"/>
      <c r="FF313" s="55"/>
      <c r="FG313" s="55"/>
      <c r="FH313" s="55"/>
      <c r="FI313" s="55"/>
      <c r="FJ313" s="55"/>
      <c r="FK313" s="55"/>
      <c r="FL313" s="55"/>
      <c r="FM313" s="55"/>
      <c r="FN313" s="55"/>
      <c r="FO313" s="55"/>
      <c r="FP313" s="55"/>
      <c r="FQ313" s="55"/>
      <c r="FR313" s="55"/>
      <c r="FS313" s="55"/>
      <c r="FT313" s="55"/>
      <c r="FU313" s="55"/>
      <c r="FV313" s="55"/>
      <c r="FW313" s="55"/>
      <c r="FX313" s="55"/>
      <c r="FY313" s="55"/>
      <c r="FZ313" s="55"/>
      <c r="GA313" s="55"/>
      <c r="GB313" s="55"/>
      <c r="GC313" s="55"/>
      <c r="GD313" s="55"/>
      <c r="GE313" s="55"/>
      <c r="GF313" s="55"/>
      <c r="GG313" s="55"/>
      <c r="GH313" s="55"/>
      <c r="GI313" s="55"/>
      <c r="GJ313" s="55"/>
      <c r="GK313" s="55"/>
      <c r="GL313" s="55"/>
      <c r="GM313" s="55"/>
      <c r="GN313" s="55"/>
      <c r="GO313" s="55"/>
      <c r="GP313" s="55"/>
      <c r="GQ313" s="55"/>
      <c r="GR313" s="55"/>
      <c r="GS313" s="55"/>
      <c r="GT313" s="55"/>
      <c r="GU313" s="55"/>
      <c r="GV313" s="55"/>
      <c r="GW313" s="55"/>
      <c r="GX313" s="55"/>
      <c r="GY313" s="55"/>
      <c r="GZ313" s="55"/>
      <c r="HA313" s="55"/>
      <c r="HB313" s="55"/>
      <c r="HC313" s="55"/>
    </row>
    <row r="314" spans="2:213" s="56" customFormat="1" ht="15.75" customHeight="1" x14ac:dyDescent="0.25">
      <c r="B314" s="130">
        <v>312</v>
      </c>
      <c r="C314" s="49">
        <v>43252</v>
      </c>
      <c r="D314" s="50">
        <v>1.26</v>
      </c>
      <c r="E314" s="51">
        <f t="shared" si="10"/>
        <v>1.0125999999999999</v>
      </c>
      <c r="F314" s="133">
        <f>ROUND(PRODUCT(E314:$E$359),6)</f>
        <v>1.208124</v>
      </c>
      <c r="G314" s="153">
        <v>5645.8</v>
      </c>
      <c r="H314" s="168"/>
      <c r="I314" s="169">
        <f t="shared" si="8"/>
        <v>0</v>
      </c>
      <c r="J314" s="141"/>
      <c r="K314" s="136"/>
      <c r="L314" s="129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  <c r="DW314" s="55"/>
      <c r="DX314" s="55"/>
      <c r="DY314" s="55"/>
      <c r="DZ314" s="55"/>
      <c r="EA314" s="55"/>
      <c r="EB314" s="55"/>
      <c r="EC314" s="55"/>
      <c r="ED314" s="55"/>
      <c r="EE314" s="55"/>
      <c r="EF314" s="55"/>
      <c r="EG314" s="55"/>
      <c r="EH314" s="55"/>
      <c r="EI314" s="55"/>
      <c r="EJ314" s="55"/>
      <c r="EK314" s="55"/>
      <c r="EL314" s="55"/>
      <c r="EM314" s="55"/>
      <c r="EN314" s="55"/>
      <c r="EO314" s="55"/>
      <c r="EP314" s="55"/>
      <c r="EQ314" s="55"/>
      <c r="ER314" s="55"/>
      <c r="ES314" s="55"/>
      <c r="ET314" s="55"/>
      <c r="EU314" s="55"/>
      <c r="EV314" s="55"/>
      <c r="EW314" s="55"/>
      <c r="EX314" s="55"/>
      <c r="EY314" s="55"/>
      <c r="EZ314" s="55"/>
      <c r="FA314" s="55"/>
      <c r="FB314" s="55"/>
      <c r="FC314" s="55"/>
      <c r="FD314" s="55"/>
      <c r="FE314" s="55"/>
      <c r="FF314" s="55"/>
      <c r="FG314" s="55"/>
      <c r="FH314" s="55"/>
      <c r="FI314" s="55"/>
      <c r="FJ314" s="55"/>
      <c r="FK314" s="55"/>
      <c r="FL314" s="55"/>
      <c r="FM314" s="55"/>
      <c r="FN314" s="55"/>
      <c r="FO314" s="55"/>
      <c r="FP314" s="55"/>
      <c r="FQ314" s="55"/>
      <c r="FR314" s="55"/>
      <c r="FS314" s="55"/>
      <c r="FT314" s="55"/>
      <c r="FU314" s="55"/>
      <c r="FV314" s="55"/>
      <c r="FW314" s="55"/>
      <c r="FX314" s="55"/>
      <c r="FY314" s="55"/>
      <c r="FZ314" s="55"/>
      <c r="GA314" s="55"/>
      <c r="GB314" s="55"/>
      <c r="GC314" s="55"/>
      <c r="GD314" s="55"/>
      <c r="GE314" s="55"/>
      <c r="GF314" s="55"/>
      <c r="GG314" s="55"/>
      <c r="GH314" s="55"/>
      <c r="GI314" s="55"/>
      <c r="GJ314" s="55"/>
      <c r="GK314" s="55"/>
      <c r="GL314" s="55"/>
      <c r="GM314" s="55"/>
      <c r="GN314" s="55"/>
      <c r="GO314" s="55"/>
      <c r="GP314" s="55"/>
      <c r="GQ314" s="55"/>
      <c r="GR314" s="55"/>
      <c r="GS314" s="55"/>
      <c r="GT314" s="55"/>
      <c r="GU314" s="55"/>
      <c r="GV314" s="55"/>
      <c r="GW314" s="55"/>
      <c r="GX314" s="55"/>
      <c r="GY314" s="55"/>
      <c r="GZ314" s="55"/>
      <c r="HA314" s="55"/>
      <c r="HB314" s="55"/>
      <c r="HC314" s="55"/>
    </row>
    <row r="315" spans="2:213" s="56" customFormat="1" ht="15.75" customHeight="1" x14ac:dyDescent="0.25">
      <c r="B315" s="130">
        <v>313</v>
      </c>
      <c r="C315" s="49">
        <v>43282</v>
      </c>
      <c r="D315" s="50">
        <v>0.33</v>
      </c>
      <c r="E315" s="51">
        <f t="shared" ref="E315:E320" si="11">ROUND(1+D315/100,6)</f>
        <v>1.0033000000000001</v>
      </c>
      <c r="F315" s="133">
        <f>ROUND(PRODUCT(E315:$E$359),6)</f>
        <v>1.1930909999999999</v>
      </c>
      <c r="G315" s="153">
        <v>5645.8</v>
      </c>
      <c r="H315" s="168"/>
      <c r="I315" s="169">
        <f t="shared" si="8"/>
        <v>0</v>
      </c>
      <c r="J315" s="141"/>
      <c r="K315" s="136"/>
      <c r="L315" s="129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  <c r="DL315" s="55"/>
      <c r="DM315" s="55"/>
      <c r="DN315" s="55"/>
      <c r="DO315" s="55"/>
      <c r="DP315" s="55"/>
      <c r="DQ315" s="55"/>
      <c r="DR315" s="55"/>
      <c r="DS315" s="55"/>
      <c r="DT315" s="55"/>
      <c r="DU315" s="55"/>
      <c r="DV315" s="55"/>
      <c r="DW315" s="55"/>
      <c r="DX315" s="55"/>
      <c r="DY315" s="55"/>
      <c r="DZ315" s="55"/>
      <c r="EA315" s="55"/>
      <c r="EB315" s="55"/>
      <c r="EC315" s="55"/>
      <c r="ED315" s="55"/>
      <c r="EE315" s="55"/>
      <c r="EF315" s="55"/>
      <c r="EG315" s="55"/>
      <c r="EH315" s="55"/>
      <c r="EI315" s="55"/>
      <c r="EJ315" s="55"/>
      <c r="EK315" s="55"/>
      <c r="EL315" s="55"/>
      <c r="EM315" s="55"/>
      <c r="EN315" s="55"/>
      <c r="EO315" s="55"/>
      <c r="EP315" s="55"/>
      <c r="EQ315" s="55"/>
      <c r="ER315" s="55"/>
      <c r="ES315" s="55"/>
      <c r="ET315" s="55"/>
      <c r="EU315" s="55"/>
      <c r="EV315" s="55"/>
      <c r="EW315" s="55"/>
      <c r="EX315" s="55"/>
      <c r="EY315" s="55"/>
      <c r="EZ315" s="55"/>
      <c r="FA315" s="55"/>
      <c r="FB315" s="55"/>
      <c r="FC315" s="55"/>
      <c r="FD315" s="55"/>
      <c r="FE315" s="55"/>
      <c r="FF315" s="55"/>
      <c r="FG315" s="55"/>
      <c r="FH315" s="55"/>
      <c r="FI315" s="55"/>
      <c r="FJ315" s="55"/>
      <c r="FK315" s="55"/>
      <c r="FL315" s="55"/>
      <c r="FM315" s="55"/>
      <c r="FN315" s="55"/>
      <c r="FO315" s="55"/>
      <c r="FP315" s="55"/>
      <c r="FQ315" s="55"/>
      <c r="FR315" s="55"/>
      <c r="FS315" s="55"/>
      <c r="FT315" s="55"/>
      <c r="FU315" s="55"/>
      <c r="FV315" s="55"/>
      <c r="FW315" s="55"/>
      <c r="FX315" s="55"/>
      <c r="FY315" s="55"/>
      <c r="FZ315" s="55"/>
      <c r="GA315" s="55"/>
      <c r="GB315" s="55"/>
      <c r="GC315" s="55"/>
      <c r="GD315" s="55"/>
      <c r="GE315" s="55"/>
      <c r="GF315" s="55"/>
      <c r="GG315" s="55"/>
      <c r="GH315" s="55"/>
      <c r="GI315" s="55"/>
      <c r="GJ315" s="55"/>
      <c r="GK315" s="55"/>
      <c r="GL315" s="55"/>
      <c r="GM315" s="55"/>
      <c r="GN315" s="55"/>
      <c r="GO315" s="55"/>
      <c r="GP315" s="55"/>
      <c r="GQ315" s="55"/>
      <c r="GR315" s="55"/>
      <c r="GS315" s="55"/>
      <c r="GT315" s="55"/>
      <c r="GU315" s="55"/>
      <c r="GV315" s="55"/>
      <c r="GW315" s="55"/>
      <c r="GX315" s="55"/>
      <c r="GY315" s="55"/>
      <c r="GZ315" s="55"/>
      <c r="HA315" s="55"/>
      <c r="HB315" s="55"/>
      <c r="HC315" s="55"/>
    </row>
    <row r="316" spans="2:213" s="56" customFormat="1" ht="15.75" customHeight="1" x14ac:dyDescent="0.25">
      <c r="B316" s="130">
        <v>314</v>
      </c>
      <c r="C316" s="49">
        <v>43313</v>
      </c>
      <c r="D316" s="50">
        <v>-0.09</v>
      </c>
      <c r="E316" s="51">
        <f t="shared" si="11"/>
        <v>0.99909999999999999</v>
      </c>
      <c r="F316" s="133">
        <f>ROUND(PRODUCT(E316:$E$359),6)</f>
        <v>1.1891670000000001</v>
      </c>
      <c r="G316" s="153">
        <v>5645.8</v>
      </c>
      <c r="H316" s="168"/>
      <c r="I316" s="169">
        <f t="shared" si="8"/>
        <v>0</v>
      </c>
      <c r="J316" s="141"/>
      <c r="K316" s="136"/>
      <c r="L316" s="129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  <c r="DL316" s="55"/>
      <c r="DM316" s="55"/>
      <c r="DN316" s="55"/>
      <c r="DO316" s="55"/>
      <c r="DP316" s="55"/>
      <c r="DQ316" s="55"/>
      <c r="DR316" s="55"/>
      <c r="DS316" s="55"/>
      <c r="DT316" s="55"/>
      <c r="DU316" s="55"/>
      <c r="DV316" s="55"/>
      <c r="DW316" s="55"/>
      <c r="DX316" s="55"/>
      <c r="DY316" s="55"/>
      <c r="DZ316" s="55"/>
      <c r="EA316" s="55"/>
      <c r="EB316" s="55"/>
      <c r="EC316" s="55"/>
      <c r="ED316" s="55"/>
      <c r="EE316" s="55"/>
      <c r="EF316" s="55"/>
      <c r="EG316" s="55"/>
      <c r="EH316" s="55"/>
      <c r="EI316" s="55"/>
      <c r="EJ316" s="55"/>
      <c r="EK316" s="55"/>
      <c r="EL316" s="55"/>
      <c r="EM316" s="55"/>
      <c r="EN316" s="55"/>
      <c r="EO316" s="55"/>
      <c r="EP316" s="55"/>
      <c r="EQ316" s="55"/>
      <c r="ER316" s="55"/>
      <c r="ES316" s="55"/>
      <c r="ET316" s="55"/>
      <c r="EU316" s="55"/>
      <c r="EV316" s="55"/>
      <c r="EW316" s="55"/>
      <c r="EX316" s="55"/>
      <c r="EY316" s="55"/>
      <c r="EZ316" s="55"/>
      <c r="FA316" s="55"/>
      <c r="FB316" s="55"/>
      <c r="FC316" s="55"/>
      <c r="FD316" s="55"/>
      <c r="FE316" s="55"/>
      <c r="FF316" s="55"/>
      <c r="FG316" s="55"/>
      <c r="FH316" s="55"/>
      <c r="FI316" s="55"/>
      <c r="FJ316" s="55"/>
      <c r="FK316" s="55"/>
      <c r="FL316" s="55"/>
      <c r="FM316" s="55"/>
      <c r="FN316" s="55"/>
      <c r="FO316" s="55"/>
      <c r="FP316" s="55"/>
      <c r="FQ316" s="55"/>
      <c r="FR316" s="55"/>
      <c r="FS316" s="55"/>
      <c r="FT316" s="55"/>
      <c r="FU316" s="55"/>
      <c r="FV316" s="55"/>
      <c r="FW316" s="55"/>
      <c r="FX316" s="55"/>
      <c r="FY316" s="55"/>
      <c r="FZ316" s="55"/>
      <c r="GA316" s="55"/>
      <c r="GB316" s="55"/>
      <c r="GC316" s="55"/>
      <c r="GD316" s="55"/>
      <c r="GE316" s="55"/>
      <c r="GF316" s="55"/>
      <c r="GG316" s="55"/>
      <c r="GH316" s="55"/>
      <c r="GI316" s="55"/>
      <c r="GJ316" s="55"/>
      <c r="GK316" s="55"/>
      <c r="GL316" s="55"/>
      <c r="GM316" s="55"/>
      <c r="GN316" s="55"/>
      <c r="GO316" s="55"/>
      <c r="GP316" s="55"/>
      <c r="GQ316" s="55"/>
      <c r="GR316" s="55"/>
      <c r="GS316" s="55"/>
      <c r="GT316" s="55"/>
      <c r="GU316" s="55"/>
      <c r="GV316" s="55"/>
      <c r="GW316" s="55"/>
      <c r="GX316" s="55"/>
      <c r="GY316" s="55"/>
      <c r="GZ316" s="55"/>
      <c r="HA316" s="55"/>
      <c r="HB316" s="55"/>
      <c r="HC316" s="55"/>
    </row>
    <row r="317" spans="2:213" s="56" customFormat="1" ht="15.75" customHeight="1" x14ac:dyDescent="0.25">
      <c r="B317" s="130">
        <v>315</v>
      </c>
      <c r="C317" s="49">
        <v>43344</v>
      </c>
      <c r="D317" s="98">
        <v>0.48</v>
      </c>
      <c r="E317" s="51">
        <f t="shared" si="11"/>
        <v>1.0047999999999999</v>
      </c>
      <c r="F317" s="133">
        <f>ROUND(PRODUCT(E317:$E$359),6)</f>
        <v>1.1902379999999999</v>
      </c>
      <c r="G317" s="153">
        <v>5645.8</v>
      </c>
      <c r="H317" s="168"/>
      <c r="I317" s="169">
        <f t="shared" si="8"/>
        <v>0</v>
      </c>
      <c r="J317" s="141"/>
      <c r="K317" s="136"/>
      <c r="L317" s="129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  <c r="DC317" s="55"/>
      <c r="DD317" s="55"/>
      <c r="DE317" s="55"/>
      <c r="DF317" s="55"/>
      <c r="DG317" s="55"/>
      <c r="DH317" s="55"/>
      <c r="DI317" s="55"/>
      <c r="DJ317" s="55"/>
      <c r="DK317" s="55"/>
      <c r="DL317" s="55"/>
      <c r="DM317" s="55"/>
      <c r="DN317" s="55"/>
      <c r="DO317" s="55"/>
      <c r="DP317" s="55"/>
      <c r="DQ317" s="55"/>
      <c r="DR317" s="55"/>
      <c r="DS317" s="55"/>
      <c r="DT317" s="55"/>
      <c r="DU317" s="55"/>
      <c r="DV317" s="55"/>
      <c r="DW317" s="55"/>
      <c r="DX317" s="55"/>
      <c r="DY317" s="55"/>
      <c r="DZ317" s="55"/>
      <c r="EA317" s="55"/>
      <c r="EB317" s="55"/>
      <c r="EC317" s="55"/>
      <c r="ED317" s="55"/>
      <c r="EE317" s="55"/>
      <c r="EF317" s="55"/>
      <c r="EG317" s="55"/>
      <c r="EH317" s="55"/>
      <c r="EI317" s="55"/>
      <c r="EJ317" s="55"/>
      <c r="EK317" s="55"/>
      <c r="EL317" s="55"/>
      <c r="EM317" s="55"/>
      <c r="EN317" s="55"/>
      <c r="EO317" s="55"/>
      <c r="EP317" s="55"/>
      <c r="EQ317" s="55"/>
      <c r="ER317" s="55"/>
      <c r="ES317" s="55"/>
      <c r="ET317" s="55"/>
      <c r="EU317" s="55"/>
      <c r="EV317" s="55"/>
      <c r="EW317" s="55"/>
      <c r="EX317" s="55"/>
      <c r="EY317" s="55"/>
      <c r="EZ317" s="55"/>
      <c r="FA317" s="55"/>
      <c r="FB317" s="55"/>
      <c r="FC317" s="55"/>
      <c r="FD317" s="55"/>
      <c r="FE317" s="55"/>
      <c r="FF317" s="55"/>
      <c r="FG317" s="55"/>
      <c r="FH317" s="55"/>
      <c r="FI317" s="55"/>
      <c r="FJ317" s="55"/>
      <c r="FK317" s="55"/>
      <c r="FL317" s="55"/>
      <c r="FM317" s="55"/>
      <c r="FN317" s="55"/>
      <c r="FO317" s="55"/>
      <c r="FP317" s="55"/>
      <c r="FQ317" s="55"/>
      <c r="FR317" s="55"/>
      <c r="FS317" s="55"/>
      <c r="FT317" s="55"/>
      <c r="FU317" s="55"/>
      <c r="FV317" s="55"/>
      <c r="FW317" s="55"/>
      <c r="FX317" s="55"/>
      <c r="FY317" s="55"/>
      <c r="FZ317" s="55"/>
      <c r="GA317" s="55"/>
      <c r="GB317" s="55"/>
      <c r="GC317" s="55"/>
      <c r="GD317" s="55"/>
      <c r="GE317" s="55"/>
      <c r="GF317" s="55"/>
      <c r="GG317" s="55"/>
      <c r="GH317" s="55"/>
      <c r="GI317" s="55"/>
      <c r="GJ317" s="55"/>
      <c r="GK317" s="55"/>
      <c r="GL317" s="55"/>
      <c r="GM317" s="55"/>
      <c r="GN317" s="55"/>
      <c r="GO317" s="55"/>
      <c r="GP317" s="55"/>
      <c r="GQ317" s="55"/>
      <c r="GR317" s="55"/>
      <c r="GS317" s="55"/>
      <c r="GT317" s="55"/>
      <c r="GU317" s="55"/>
      <c r="GV317" s="55"/>
      <c r="GW317" s="55"/>
      <c r="GX317" s="55"/>
      <c r="GY317" s="55"/>
      <c r="GZ317" s="55"/>
      <c r="HA317" s="55"/>
      <c r="HB317" s="55"/>
      <c r="HC317" s="55"/>
    </row>
    <row r="318" spans="2:213" s="56" customFormat="1" ht="15.75" customHeight="1" x14ac:dyDescent="0.25">
      <c r="B318" s="130">
        <v>316</v>
      </c>
      <c r="C318" s="49">
        <v>43374</v>
      </c>
      <c r="D318" s="50">
        <v>0.45</v>
      </c>
      <c r="E318" s="51">
        <f t="shared" si="11"/>
        <v>1.0044999999999999</v>
      </c>
      <c r="F318" s="133">
        <f>ROUND(PRODUCT(E318:$E$359),6)</f>
        <v>1.184552</v>
      </c>
      <c r="G318" s="153">
        <v>5645.8</v>
      </c>
      <c r="H318" s="168"/>
      <c r="I318" s="169">
        <f t="shared" si="8"/>
        <v>0</v>
      </c>
      <c r="J318" s="141"/>
      <c r="K318" s="136"/>
      <c r="L318" s="129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  <c r="DL318" s="55"/>
      <c r="DM318" s="55"/>
      <c r="DN318" s="55"/>
      <c r="DO318" s="55"/>
      <c r="DP318" s="55"/>
      <c r="DQ318" s="55"/>
      <c r="DR318" s="55"/>
      <c r="DS318" s="55"/>
      <c r="DT318" s="55"/>
      <c r="DU318" s="55"/>
      <c r="DV318" s="55"/>
      <c r="DW318" s="55"/>
      <c r="DX318" s="55"/>
      <c r="DY318" s="55"/>
      <c r="DZ318" s="55"/>
      <c r="EA318" s="55"/>
      <c r="EB318" s="55"/>
      <c r="EC318" s="55"/>
      <c r="ED318" s="55"/>
      <c r="EE318" s="55"/>
      <c r="EF318" s="55"/>
      <c r="EG318" s="55"/>
      <c r="EH318" s="55"/>
      <c r="EI318" s="55"/>
      <c r="EJ318" s="55"/>
      <c r="EK318" s="55"/>
      <c r="EL318" s="55"/>
      <c r="EM318" s="55"/>
      <c r="EN318" s="55"/>
      <c r="EO318" s="55"/>
      <c r="EP318" s="55"/>
      <c r="EQ318" s="55"/>
      <c r="ER318" s="55"/>
      <c r="ES318" s="55"/>
      <c r="ET318" s="55"/>
      <c r="EU318" s="55"/>
      <c r="EV318" s="55"/>
      <c r="EW318" s="55"/>
      <c r="EX318" s="55"/>
      <c r="EY318" s="55"/>
      <c r="EZ318" s="55"/>
      <c r="FA318" s="55"/>
      <c r="FB318" s="55"/>
      <c r="FC318" s="55"/>
      <c r="FD318" s="55"/>
      <c r="FE318" s="55"/>
      <c r="FF318" s="55"/>
      <c r="FG318" s="55"/>
      <c r="FH318" s="55"/>
      <c r="FI318" s="55"/>
      <c r="FJ318" s="55"/>
      <c r="FK318" s="55"/>
      <c r="FL318" s="55"/>
      <c r="FM318" s="55"/>
      <c r="FN318" s="55"/>
      <c r="FO318" s="55"/>
      <c r="FP318" s="55"/>
      <c r="FQ318" s="55"/>
      <c r="FR318" s="55"/>
      <c r="FS318" s="55"/>
      <c r="FT318" s="55"/>
      <c r="FU318" s="55"/>
      <c r="FV318" s="55"/>
      <c r="FW318" s="55"/>
      <c r="FX318" s="55"/>
      <c r="FY318" s="55"/>
      <c r="FZ318" s="55"/>
      <c r="GA318" s="55"/>
      <c r="GB318" s="55"/>
      <c r="GC318" s="55"/>
      <c r="GD318" s="55"/>
      <c r="GE318" s="55"/>
      <c r="GF318" s="55"/>
      <c r="GG318" s="55"/>
      <c r="GH318" s="55"/>
      <c r="GI318" s="55"/>
      <c r="GJ318" s="55"/>
      <c r="GK318" s="55"/>
      <c r="GL318" s="55"/>
      <c r="GM318" s="55"/>
      <c r="GN318" s="55"/>
      <c r="GO318" s="55"/>
      <c r="GP318" s="55"/>
      <c r="GQ318" s="55"/>
      <c r="GR318" s="55"/>
      <c r="GS318" s="55"/>
      <c r="GT318" s="55"/>
      <c r="GU318" s="55"/>
      <c r="GV318" s="55"/>
      <c r="GW318" s="55"/>
      <c r="GX318" s="55"/>
      <c r="GY318" s="55"/>
      <c r="GZ318" s="55"/>
      <c r="HA318" s="55"/>
      <c r="HB318" s="55"/>
      <c r="HC318" s="55"/>
    </row>
    <row r="319" spans="2:213" s="56" customFormat="1" ht="15.75" customHeight="1" x14ac:dyDescent="0.25">
      <c r="B319" s="130">
        <v>317</v>
      </c>
      <c r="C319" s="49">
        <v>43405</v>
      </c>
      <c r="D319" s="50">
        <v>-0.21</v>
      </c>
      <c r="E319" s="51">
        <f t="shared" si="11"/>
        <v>0.99790000000000001</v>
      </c>
      <c r="F319" s="133">
        <f>ROUND(PRODUCT(E319:$E$359),6)</f>
        <v>1.179246</v>
      </c>
      <c r="G319" s="153">
        <v>5645.8</v>
      </c>
      <c r="H319" s="168"/>
      <c r="I319" s="169">
        <f t="shared" si="8"/>
        <v>0</v>
      </c>
      <c r="J319" s="141"/>
      <c r="K319" s="136"/>
      <c r="L319" s="129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  <c r="DL319" s="55"/>
      <c r="DM319" s="55"/>
      <c r="DN319" s="55"/>
      <c r="DO319" s="55"/>
      <c r="DP319" s="55"/>
      <c r="DQ319" s="55"/>
      <c r="DR319" s="55"/>
      <c r="DS319" s="55"/>
      <c r="DT319" s="55"/>
      <c r="DU319" s="55"/>
      <c r="DV319" s="55"/>
      <c r="DW319" s="55"/>
      <c r="DX319" s="55"/>
      <c r="DY319" s="55"/>
      <c r="DZ319" s="55"/>
      <c r="EA319" s="55"/>
      <c r="EB319" s="55"/>
      <c r="EC319" s="55"/>
      <c r="ED319" s="55"/>
      <c r="EE319" s="55"/>
      <c r="EF319" s="55"/>
      <c r="EG319" s="55"/>
      <c r="EH319" s="55"/>
      <c r="EI319" s="55"/>
      <c r="EJ319" s="55"/>
      <c r="EK319" s="55"/>
      <c r="EL319" s="55"/>
      <c r="EM319" s="55"/>
      <c r="EN319" s="55"/>
      <c r="EO319" s="55"/>
      <c r="EP319" s="55"/>
      <c r="EQ319" s="55"/>
      <c r="ER319" s="55"/>
      <c r="ES319" s="55"/>
      <c r="ET319" s="55"/>
      <c r="EU319" s="55"/>
      <c r="EV319" s="55"/>
      <c r="EW319" s="55"/>
      <c r="EX319" s="55"/>
      <c r="EY319" s="55"/>
      <c r="EZ319" s="55"/>
      <c r="FA319" s="55"/>
      <c r="FB319" s="55"/>
      <c r="FC319" s="55"/>
      <c r="FD319" s="55"/>
      <c r="FE319" s="55"/>
      <c r="FF319" s="55"/>
      <c r="FG319" s="55"/>
      <c r="FH319" s="55"/>
      <c r="FI319" s="55"/>
      <c r="FJ319" s="55"/>
      <c r="FK319" s="55"/>
      <c r="FL319" s="55"/>
      <c r="FM319" s="55"/>
      <c r="FN319" s="55"/>
      <c r="FO319" s="55"/>
      <c r="FP319" s="55"/>
      <c r="FQ319" s="55"/>
      <c r="FR319" s="55"/>
      <c r="FS319" s="55"/>
      <c r="FT319" s="55"/>
      <c r="FU319" s="55"/>
      <c r="FV319" s="55"/>
      <c r="FW319" s="55"/>
      <c r="FX319" s="55"/>
      <c r="FY319" s="55"/>
      <c r="FZ319" s="55"/>
      <c r="GA319" s="55"/>
      <c r="GB319" s="55"/>
      <c r="GC319" s="55"/>
      <c r="GD319" s="55"/>
      <c r="GE319" s="55"/>
      <c r="GF319" s="55"/>
      <c r="GG319" s="55"/>
      <c r="GH319" s="55"/>
      <c r="GI319" s="55"/>
      <c r="GJ319" s="55"/>
      <c r="GK319" s="55"/>
      <c r="GL319" s="55"/>
      <c r="GM319" s="55"/>
      <c r="GN319" s="55"/>
      <c r="GO319" s="55"/>
      <c r="GP319" s="55"/>
      <c r="GQ319" s="55"/>
      <c r="GR319" s="55"/>
      <c r="GS319" s="55"/>
      <c r="GT319" s="55"/>
      <c r="GU319" s="55"/>
      <c r="GV319" s="55"/>
      <c r="GW319" s="55"/>
      <c r="GX319" s="55"/>
      <c r="GY319" s="55"/>
      <c r="GZ319" s="55"/>
      <c r="HA319" s="55"/>
      <c r="HB319" s="55"/>
      <c r="HC319" s="55"/>
    </row>
    <row r="320" spans="2:213" s="56" customFormat="1" ht="15.75" customHeight="1" x14ac:dyDescent="0.25">
      <c r="B320" s="130">
        <v>318</v>
      </c>
      <c r="C320" s="49">
        <v>43435</v>
      </c>
      <c r="D320" s="50">
        <v>0.15</v>
      </c>
      <c r="E320" s="51">
        <f t="shared" si="11"/>
        <v>1.0015000000000001</v>
      </c>
      <c r="F320" s="133">
        <f>ROUND(PRODUCT(E320:$E$359),6)</f>
        <v>1.181727</v>
      </c>
      <c r="G320" s="153">
        <v>5645.8</v>
      </c>
      <c r="H320" s="168"/>
      <c r="I320" s="169">
        <f t="shared" si="8"/>
        <v>0</v>
      </c>
      <c r="J320" s="141"/>
      <c r="K320" s="136"/>
      <c r="L320" s="129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  <c r="DW320" s="55"/>
      <c r="DX320" s="55"/>
      <c r="DY320" s="55"/>
      <c r="DZ320" s="55"/>
      <c r="EA320" s="55"/>
      <c r="EB320" s="55"/>
      <c r="EC320" s="55"/>
      <c r="ED320" s="55"/>
      <c r="EE320" s="55"/>
      <c r="EF320" s="55"/>
      <c r="EG320" s="55"/>
      <c r="EH320" s="55"/>
      <c r="EI320" s="55"/>
      <c r="EJ320" s="55"/>
      <c r="EK320" s="55"/>
      <c r="EL320" s="55"/>
      <c r="EM320" s="55"/>
      <c r="EN320" s="55"/>
      <c r="EO320" s="55"/>
      <c r="EP320" s="55"/>
      <c r="EQ320" s="55"/>
      <c r="ER320" s="55"/>
      <c r="ES320" s="55"/>
      <c r="ET320" s="55"/>
      <c r="EU320" s="55"/>
      <c r="EV320" s="55"/>
      <c r="EW320" s="55"/>
      <c r="EX320" s="55"/>
      <c r="EY320" s="55"/>
      <c r="EZ320" s="55"/>
      <c r="FA320" s="55"/>
      <c r="FB320" s="55"/>
      <c r="FC320" s="55"/>
      <c r="FD320" s="55"/>
      <c r="FE320" s="55"/>
      <c r="FF320" s="55"/>
      <c r="FG320" s="55"/>
      <c r="FH320" s="55"/>
      <c r="FI320" s="55"/>
      <c r="FJ320" s="55"/>
      <c r="FK320" s="55"/>
      <c r="FL320" s="55"/>
      <c r="FM320" s="55"/>
      <c r="FN320" s="55"/>
      <c r="FO320" s="55"/>
      <c r="FP320" s="55"/>
      <c r="FQ320" s="55"/>
      <c r="FR320" s="55"/>
      <c r="FS320" s="55"/>
      <c r="FT320" s="55"/>
      <c r="FU320" s="55"/>
      <c r="FV320" s="55"/>
      <c r="FW320" s="55"/>
      <c r="FX320" s="55"/>
      <c r="FY320" s="55"/>
      <c r="FZ320" s="55"/>
      <c r="GA320" s="55"/>
      <c r="GB320" s="55"/>
      <c r="GC320" s="55"/>
      <c r="GD320" s="55"/>
      <c r="GE320" s="55"/>
      <c r="GF320" s="55"/>
      <c r="GG320" s="55"/>
      <c r="GH320" s="55"/>
      <c r="GI320" s="55"/>
      <c r="GJ320" s="55"/>
      <c r="GK320" s="55"/>
      <c r="GL320" s="55"/>
      <c r="GM320" s="55"/>
      <c r="GN320" s="55"/>
      <c r="GO320" s="55"/>
      <c r="GP320" s="55"/>
      <c r="GQ320" s="55"/>
      <c r="GR320" s="55"/>
      <c r="GS320" s="55"/>
      <c r="GT320" s="55"/>
      <c r="GU320" s="55"/>
      <c r="GV320" s="55"/>
      <c r="GW320" s="55"/>
      <c r="GX320" s="55"/>
      <c r="GY320" s="55"/>
      <c r="GZ320" s="55"/>
      <c r="HA320" s="55"/>
      <c r="HB320" s="55"/>
      <c r="HC320" s="55"/>
    </row>
    <row r="321" spans="2:211" s="56" customFormat="1" ht="15.75" customHeight="1" x14ac:dyDescent="0.25">
      <c r="B321" s="130">
        <v>319</v>
      </c>
      <c r="C321" s="22" t="s">
        <v>39</v>
      </c>
      <c r="D321" s="23">
        <f>D320</f>
        <v>0.15</v>
      </c>
      <c r="E321" s="24" t="s">
        <v>1</v>
      </c>
      <c r="F321" s="133">
        <f>ROUND(PRODUCT(E320:$E$359),6)</f>
        <v>1.181727</v>
      </c>
      <c r="G321" s="153">
        <v>5645.8</v>
      </c>
      <c r="H321" s="170">
        <f>H320</f>
        <v>0</v>
      </c>
      <c r="I321" s="169">
        <f>IF(H321&gt;G321,ROUND(H321*F321,2),0)</f>
        <v>0</v>
      </c>
      <c r="J321" s="141"/>
      <c r="K321" s="136"/>
      <c r="L321" s="129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  <c r="DW321" s="55"/>
      <c r="DX321" s="55"/>
      <c r="DY321" s="55"/>
      <c r="DZ321" s="55"/>
      <c r="EA321" s="55"/>
      <c r="EB321" s="55"/>
      <c r="EC321" s="55"/>
      <c r="ED321" s="55"/>
      <c r="EE321" s="55"/>
      <c r="EF321" s="55"/>
      <c r="EG321" s="55"/>
      <c r="EH321" s="55"/>
      <c r="EI321" s="55"/>
      <c r="EJ321" s="55"/>
      <c r="EK321" s="55"/>
      <c r="EL321" s="55"/>
      <c r="EM321" s="55"/>
      <c r="EN321" s="55"/>
      <c r="EO321" s="55"/>
      <c r="EP321" s="55"/>
      <c r="EQ321" s="55"/>
      <c r="ER321" s="55"/>
      <c r="ES321" s="55"/>
      <c r="ET321" s="55"/>
      <c r="EU321" s="55"/>
      <c r="EV321" s="55"/>
      <c r="EW321" s="55"/>
      <c r="EX321" s="55"/>
      <c r="EY321" s="55"/>
      <c r="EZ321" s="55"/>
      <c r="FA321" s="55"/>
      <c r="FB321" s="55"/>
      <c r="FC321" s="55"/>
      <c r="FD321" s="55"/>
      <c r="FE321" s="55"/>
      <c r="FF321" s="55"/>
      <c r="FG321" s="55"/>
      <c r="FH321" s="55"/>
      <c r="FI321" s="55"/>
      <c r="FJ321" s="55"/>
      <c r="FK321" s="55"/>
      <c r="FL321" s="55"/>
      <c r="FM321" s="55"/>
      <c r="FN321" s="55"/>
      <c r="FO321" s="55"/>
      <c r="FP321" s="55"/>
      <c r="FQ321" s="55"/>
      <c r="FR321" s="55"/>
      <c r="FS321" s="55"/>
      <c r="FT321" s="55"/>
      <c r="FU321" s="55"/>
      <c r="FV321" s="55"/>
      <c r="FW321" s="55"/>
      <c r="FX321" s="55"/>
      <c r="FY321" s="55"/>
      <c r="FZ321" s="55"/>
      <c r="GA321" s="55"/>
      <c r="GB321" s="55"/>
      <c r="GC321" s="55"/>
      <c r="GD321" s="55"/>
      <c r="GE321" s="55"/>
      <c r="GF321" s="55"/>
      <c r="GG321" s="55"/>
      <c r="GH321" s="55"/>
      <c r="GI321" s="55"/>
      <c r="GJ321" s="55"/>
      <c r="GK321" s="55"/>
      <c r="GL321" s="55"/>
      <c r="GM321" s="55"/>
      <c r="GN321" s="55"/>
      <c r="GO321" s="55"/>
      <c r="GP321" s="55"/>
      <c r="GQ321" s="55"/>
      <c r="GR321" s="55"/>
      <c r="GS321" s="55"/>
      <c r="GT321" s="55"/>
      <c r="GU321" s="55"/>
      <c r="GV321" s="55"/>
      <c r="GW321" s="55"/>
      <c r="GX321" s="55"/>
      <c r="GY321" s="55"/>
      <c r="GZ321" s="55"/>
      <c r="HA321" s="55"/>
      <c r="HB321" s="55"/>
      <c r="HC321" s="55"/>
    </row>
    <row r="322" spans="2:211" s="56" customFormat="1" ht="15.75" customHeight="1" x14ac:dyDescent="0.25">
      <c r="B322" s="130">
        <v>320</v>
      </c>
      <c r="C322" s="49">
        <v>43466</v>
      </c>
      <c r="D322" s="50">
        <v>0.32</v>
      </c>
      <c r="E322" s="51">
        <f>ROUND(1+D322/100,6)</f>
        <v>1.0032000000000001</v>
      </c>
      <c r="F322" s="133">
        <f>ROUND(PRODUCT(E322:$E$359),6)</f>
        <v>1.1799569999999999</v>
      </c>
      <c r="G322" s="153">
        <v>5839.45</v>
      </c>
      <c r="H322" s="168"/>
      <c r="I322" s="169">
        <f t="shared" si="8"/>
        <v>0</v>
      </c>
      <c r="J322" s="141"/>
      <c r="K322" s="136"/>
      <c r="L322" s="129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  <c r="DL322" s="55"/>
      <c r="DM322" s="55"/>
      <c r="DN322" s="55"/>
      <c r="DO322" s="55"/>
      <c r="DP322" s="55"/>
      <c r="DQ322" s="55"/>
      <c r="DR322" s="55"/>
      <c r="DS322" s="55"/>
      <c r="DT322" s="55"/>
      <c r="DU322" s="55"/>
      <c r="DV322" s="55"/>
      <c r="DW322" s="55"/>
      <c r="DX322" s="55"/>
      <c r="DY322" s="55"/>
      <c r="DZ322" s="55"/>
      <c r="EA322" s="55"/>
      <c r="EB322" s="55"/>
      <c r="EC322" s="55"/>
      <c r="ED322" s="55"/>
      <c r="EE322" s="55"/>
      <c r="EF322" s="55"/>
      <c r="EG322" s="55"/>
      <c r="EH322" s="55"/>
      <c r="EI322" s="55"/>
      <c r="EJ322" s="55"/>
      <c r="EK322" s="55"/>
      <c r="EL322" s="55"/>
      <c r="EM322" s="55"/>
      <c r="EN322" s="55"/>
      <c r="EO322" s="55"/>
      <c r="EP322" s="55"/>
      <c r="EQ322" s="55"/>
      <c r="ER322" s="55"/>
      <c r="ES322" s="55"/>
      <c r="ET322" s="55"/>
      <c r="EU322" s="55"/>
      <c r="EV322" s="55"/>
      <c r="EW322" s="55"/>
      <c r="EX322" s="55"/>
      <c r="EY322" s="55"/>
      <c r="EZ322" s="55"/>
      <c r="FA322" s="55"/>
      <c r="FB322" s="55"/>
      <c r="FC322" s="55"/>
      <c r="FD322" s="55"/>
      <c r="FE322" s="55"/>
      <c r="FF322" s="55"/>
      <c r="FG322" s="55"/>
      <c r="FH322" s="55"/>
      <c r="FI322" s="55"/>
      <c r="FJ322" s="55"/>
      <c r="FK322" s="55"/>
      <c r="FL322" s="55"/>
      <c r="FM322" s="55"/>
      <c r="FN322" s="55"/>
      <c r="FO322" s="55"/>
      <c r="FP322" s="55"/>
      <c r="FQ322" s="55"/>
      <c r="FR322" s="55"/>
      <c r="FS322" s="55"/>
      <c r="FT322" s="55"/>
      <c r="FU322" s="55"/>
      <c r="FV322" s="55"/>
      <c r="FW322" s="55"/>
      <c r="FX322" s="55"/>
      <c r="FY322" s="55"/>
      <c r="FZ322" s="55"/>
      <c r="GA322" s="55"/>
      <c r="GB322" s="55"/>
      <c r="GC322" s="55"/>
      <c r="GD322" s="55"/>
      <c r="GE322" s="55"/>
      <c r="GF322" s="55"/>
      <c r="GG322" s="55"/>
      <c r="GH322" s="55"/>
      <c r="GI322" s="55"/>
      <c r="GJ322" s="55"/>
      <c r="GK322" s="55"/>
      <c r="GL322" s="55"/>
      <c r="GM322" s="55"/>
      <c r="GN322" s="55"/>
      <c r="GO322" s="55"/>
      <c r="GP322" s="55"/>
      <c r="GQ322" s="55"/>
      <c r="GR322" s="55"/>
      <c r="GS322" s="55"/>
      <c r="GT322" s="55"/>
      <c r="GU322" s="55"/>
      <c r="GV322" s="55"/>
      <c r="GW322" s="55"/>
      <c r="GX322" s="55"/>
      <c r="GY322" s="55"/>
      <c r="GZ322" s="55"/>
      <c r="HA322" s="55"/>
      <c r="HB322" s="55"/>
      <c r="HC322" s="55"/>
    </row>
    <row r="323" spans="2:211" s="56" customFormat="1" ht="15.75" customHeight="1" x14ac:dyDescent="0.25">
      <c r="B323" s="130">
        <v>321</v>
      </c>
      <c r="C323" s="49">
        <v>43497</v>
      </c>
      <c r="D323" s="50">
        <v>0.43</v>
      </c>
      <c r="E323" s="51">
        <f>ROUND(1+D323/100,6)</f>
        <v>1.0043</v>
      </c>
      <c r="F323" s="133">
        <f>ROUND(PRODUCT(E323:$E$359),6)</f>
        <v>1.176194</v>
      </c>
      <c r="G323" s="153">
        <v>5839.45</v>
      </c>
      <c r="H323" s="168"/>
      <c r="I323" s="169">
        <f t="shared" si="8"/>
        <v>0</v>
      </c>
      <c r="J323" s="141"/>
      <c r="K323" s="136"/>
      <c r="L323" s="129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</row>
    <row r="324" spans="2:211" s="56" customFormat="1" ht="16.5" customHeight="1" x14ac:dyDescent="0.25">
      <c r="B324" s="130">
        <v>322</v>
      </c>
      <c r="C324" s="49">
        <v>43525</v>
      </c>
      <c r="D324" s="50">
        <v>0.75</v>
      </c>
      <c r="E324" s="51">
        <f>ROUND(1+D324/100,6)</f>
        <v>1.0075000000000001</v>
      </c>
      <c r="F324" s="133">
        <f>ROUND(PRODUCT(E324:$E$359),6)</f>
        <v>1.1711579999999999</v>
      </c>
      <c r="G324" s="153">
        <v>5839.45</v>
      </c>
      <c r="H324" s="168"/>
      <c r="I324" s="169">
        <f t="shared" ref="I324:I355" si="12">IF(H324&gt;G324,ROUND(H324*F324,2),0)</f>
        <v>0</v>
      </c>
      <c r="J324" s="141"/>
      <c r="K324" s="136"/>
      <c r="L324" s="129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  <c r="DL324" s="55"/>
      <c r="DM324" s="55"/>
      <c r="DN324" s="55"/>
      <c r="DO324" s="55"/>
      <c r="DP324" s="55"/>
      <c r="DQ324" s="55"/>
      <c r="DR324" s="55"/>
      <c r="DS324" s="55"/>
      <c r="DT324" s="55"/>
      <c r="DU324" s="55"/>
      <c r="DV324" s="55"/>
      <c r="DW324" s="55"/>
      <c r="DX324" s="55"/>
      <c r="DY324" s="55"/>
      <c r="DZ324" s="55"/>
      <c r="EA324" s="55"/>
      <c r="EB324" s="55"/>
      <c r="EC324" s="55"/>
      <c r="ED324" s="55"/>
      <c r="EE324" s="55"/>
      <c r="EF324" s="55"/>
      <c r="EG324" s="55"/>
      <c r="EH324" s="55"/>
      <c r="EI324" s="55"/>
      <c r="EJ324" s="55"/>
      <c r="EK324" s="55"/>
      <c r="EL324" s="55"/>
      <c r="EM324" s="55"/>
      <c r="EN324" s="55"/>
      <c r="EO324" s="55"/>
      <c r="EP324" s="55"/>
      <c r="EQ324" s="55"/>
      <c r="ER324" s="55"/>
      <c r="ES324" s="55"/>
      <c r="ET324" s="55"/>
      <c r="EU324" s="55"/>
      <c r="EV324" s="55"/>
      <c r="EW324" s="55"/>
      <c r="EX324" s="55"/>
      <c r="EY324" s="55"/>
      <c r="EZ324" s="55"/>
      <c r="FA324" s="55"/>
      <c r="FB324" s="55"/>
      <c r="FC324" s="55"/>
      <c r="FD324" s="55"/>
      <c r="FE324" s="55"/>
      <c r="FF324" s="55"/>
      <c r="FG324" s="55"/>
      <c r="FH324" s="55"/>
      <c r="FI324" s="55"/>
      <c r="FJ324" s="55"/>
      <c r="FK324" s="55"/>
      <c r="FL324" s="55"/>
      <c r="FM324" s="55"/>
      <c r="FN324" s="55"/>
      <c r="FO324" s="55"/>
      <c r="FP324" s="55"/>
      <c r="FQ324" s="55"/>
      <c r="FR324" s="55"/>
      <c r="FS324" s="55"/>
      <c r="FT324" s="55"/>
      <c r="FU324" s="55"/>
      <c r="FV324" s="55"/>
      <c r="FW324" s="55"/>
      <c r="FX324" s="55"/>
      <c r="FY324" s="55"/>
      <c r="FZ324" s="55"/>
      <c r="GA324" s="55"/>
      <c r="GB324" s="55"/>
      <c r="GC324" s="55"/>
      <c r="GD324" s="55"/>
      <c r="GE324" s="55"/>
      <c r="GF324" s="55"/>
      <c r="GG324" s="55"/>
      <c r="GH324" s="55"/>
      <c r="GI324" s="55"/>
      <c r="GJ324" s="55"/>
      <c r="GK324" s="55"/>
      <c r="GL324" s="55"/>
      <c r="GM324" s="55"/>
      <c r="GN324" s="55"/>
      <c r="GO324" s="55"/>
      <c r="GP324" s="55"/>
      <c r="GQ324" s="55"/>
      <c r="GR324" s="55"/>
      <c r="GS324" s="55"/>
      <c r="GT324" s="55"/>
      <c r="GU324" s="55"/>
      <c r="GV324" s="55"/>
      <c r="GW324" s="55"/>
      <c r="GX324" s="55"/>
      <c r="GY324" s="55"/>
      <c r="GZ324" s="55"/>
      <c r="HA324" s="55"/>
      <c r="HB324" s="55"/>
      <c r="HC324" s="55"/>
    </row>
    <row r="325" spans="2:211" s="56" customFormat="1" ht="16.5" customHeight="1" x14ac:dyDescent="0.25">
      <c r="B325" s="130">
        <v>323</v>
      </c>
      <c r="C325" s="49">
        <v>43556</v>
      </c>
      <c r="D325" s="50">
        <v>0.56999999999999995</v>
      </c>
      <c r="E325" s="51">
        <f t="shared" ref="E325:E350" si="13">ROUND(1+D325/100,6)</f>
        <v>1.0057</v>
      </c>
      <c r="F325" s="133">
        <f>ROUND(PRODUCT(E325:$E$359),6)</f>
        <v>1.162439</v>
      </c>
      <c r="G325" s="153">
        <v>5839.45</v>
      </c>
      <c r="H325" s="168"/>
      <c r="I325" s="169">
        <f t="shared" si="12"/>
        <v>0</v>
      </c>
      <c r="J325" s="141"/>
      <c r="K325" s="136"/>
      <c r="L325" s="129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  <c r="DK325" s="55"/>
      <c r="DL325" s="55"/>
      <c r="DM325" s="55"/>
      <c r="DN325" s="55"/>
      <c r="DO325" s="55"/>
      <c r="DP325" s="55"/>
      <c r="DQ325" s="55"/>
      <c r="DR325" s="55"/>
      <c r="DS325" s="55"/>
      <c r="DT325" s="55"/>
      <c r="DU325" s="55"/>
      <c r="DV325" s="55"/>
      <c r="DW325" s="55"/>
      <c r="DX325" s="55"/>
      <c r="DY325" s="55"/>
      <c r="DZ325" s="55"/>
      <c r="EA325" s="55"/>
      <c r="EB325" s="55"/>
      <c r="EC325" s="55"/>
      <c r="ED325" s="55"/>
      <c r="EE325" s="55"/>
      <c r="EF325" s="55"/>
      <c r="EG325" s="55"/>
      <c r="EH325" s="55"/>
      <c r="EI325" s="55"/>
      <c r="EJ325" s="55"/>
      <c r="EK325" s="55"/>
      <c r="EL325" s="55"/>
      <c r="EM325" s="55"/>
      <c r="EN325" s="55"/>
      <c r="EO325" s="55"/>
      <c r="EP325" s="55"/>
      <c r="EQ325" s="55"/>
      <c r="ER325" s="55"/>
      <c r="ES325" s="55"/>
      <c r="ET325" s="55"/>
      <c r="EU325" s="55"/>
      <c r="EV325" s="55"/>
      <c r="EW325" s="55"/>
      <c r="EX325" s="55"/>
      <c r="EY325" s="55"/>
      <c r="EZ325" s="55"/>
      <c r="FA325" s="55"/>
      <c r="FB325" s="55"/>
      <c r="FC325" s="55"/>
      <c r="FD325" s="55"/>
      <c r="FE325" s="55"/>
      <c r="FF325" s="55"/>
      <c r="FG325" s="55"/>
      <c r="FH325" s="55"/>
      <c r="FI325" s="55"/>
      <c r="FJ325" s="55"/>
      <c r="FK325" s="55"/>
      <c r="FL325" s="55"/>
      <c r="FM325" s="55"/>
      <c r="FN325" s="55"/>
      <c r="FO325" s="55"/>
      <c r="FP325" s="55"/>
      <c r="FQ325" s="55"/>
      <c r="FR325" s="55"/>
      <c r="FS325" s="55"/>
      <c r="FT325" s="55"/>
      <c r="FU325" s="55"/>
      <c r="FV325" s="55"/>
      <c r="FW325" s="55"/>
      <c r="FX325" s="55"/>
      <c r="FY325" s="55"/>
      <c r="FZ325" s="55"/>
      <c r="GA325" s="55"/>
      <c r="GB325" s="55"/>
      <c r="GC325" s="55"/>
      <c r="GD325" s="55"/>
      <c r="GE325" s="55"/>
      <c r="GF325" s="55"/>
      <c r="GG325" s="55"/>
      <c r="GH325" s="55"/>
      <c r="GI325" s="55"/>
      <c r="GJ325" s="55"/>
      <c r="GK325" s="55"/>
      <c r="GL325" s="55"/>
      <c r="GM325" s="55"/>
      <c r="GN325" s="55"/>
      <c r="GO325" s="55"/>
      <c r="GP325" s="55"/>
      <c r="GQ325" s="55"/>
      <c r="GR325" s="55"/>
      <c r="GS325" s="55"/>
      <c r="GT325" s="55"/>
      <c r="GU325" s="55"/>
      <c r="GV325" s="55"/>
      <c r="GW325" s="55"/>
      <c r="GX325" s="55"/>
      <c r="GY325" s="55"/>
      <c r="GZ325" s="55"/>
      <c r="HA325" s="55"/>
      <c r="HB325" s="55"/>
      <c r="HC325" s="55"/>
    </row>
    <row r="326" spans="2:211" s="56" customFormat="1" ht="16.5" customHeight="1" x14ac:dyDescent="0.25">
      <c r="B326" s="130">
        <v>324</v>
      </c>
      <c r="C326" s="49">
        <v>43586</v>
      </c>
      <c r="D326" s="50">
        <v>0.13</v>
      </c>
      <c r="E326" s="51">
        <f t="shared" si="13"/>
        <v>1.0013000000000001</v>
      </c>
      <c r="F326" s="133">
        <f>ROUND(PRODUCT(E326:$E$359),6)</f>
        <v>1.155851</v>
      </c>
      <c r="G326" s="153">
        <v>5839.45</v>
      </c>
      <c r="H326" s="168"/>
      <c r="I326" s="169">
        <f t="shared" si="12"/>
        <v>0</v>
      </c>
      <c r="J326" s="141"/>
      <c r="K326" s="136"/>
      <c r="L326" s="129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  <c r="DL326" s="55"/>
      <c r="DM326" s="55"/>
      <c r="DN326" s="55"/>
      <c r="DO326" s="55"/>
      <c r="DP326" s="55"/>
      <c r="DQ326" s="55"/>
      <c r="DR326" s="55"/>
      <c r="DS326" s="55"/>
      <c r="DT326" s="55"/>
      <c r="DU326" s="55"/>
      <c r="DV326" s="55"/>
      <c r="DW326" s="55"/>
      <c r="DX326" s="55"/>
      <c r="DY326" s="55"/>
      <c r="DZ326" s="55"/>
      <c r="EA326" s="55"/>
      <c r="EB326" s="55"/>
      <c r="EC326" s="55"/>
      <c r="ED326" s="55"/>
      <c r="EE326" s="55"/>
      <c r="EF326" s="55"/>
      <c r="EG326" s="55"/>
      <c r="EH326" s="55"/>
      <c r="EI326" s="55"/>
      <c r="EJ326" s="55"/>
      <c r="EK326" s="55"/>
      <c r="EL326" s="55"/>
      <c r="EM326" s="55"/>
      <c r="EN326" s="55"/>
      <c r="EO326" s="55"/>
      <c r="EP326" s="55"/>
      <c r="EQ326" s="55"/>
      <c r="ER326" s="55"/>
      <c r="ES326" s="55"/>
      <c r="ET326" s="55"/>
      <c r="EU326" s="55"/>
      <c r="EV326" s="55"/>
      <c r="EW326" s="55"/>
      <c r="EX326" s="55"/>
      <c r="EY326" s="55"/>
      <c r="EZ326" s="55"/>
      <c r="FA326" s="55"/>
      <c r="FB326" s="55"/>
      <c r="FC326" s="55"/>
      <c r="FD326" s="55"/>
      <c r="FE326" s="55"/>
      <c r="FF326" s="55"/>
      <c r="FG326" s="55"/>
      <c r="FH326" s="55"/>
      <c r="FI326" s="55"/>
      <c r="FJ326" s="55"/>
      <c r="FK326" s="55"/>
      <c r="FL326" s="55"/>
      <c r="FM326" s="55"/>
      <c r="FN326" s="55"/>
      <c r="FO326" s="55"/>
      <c r="FP326" s="55"/>
      <c r="FQ326" s="55"/>
      <c r="FR326" s="55"/>
      <c r="FS326" s="55"/>
      <c r="FT326" s="55"/>
      <c r="FU326" s="55"/>
      <c r="FV326" s="55"/>
      <c r="FW326" s="55"/>
      <c r="FX326" s="55"/>
      <c r="FY326" s="55"/>
      <c r="FZ326" s="55"/>
      <c r="GA326" s="55"/>
      <c r="GB326" s="55"/>
      <c r="GC326" s="55"/>
      <c r="GD326" s="55"/>
      <c r="GE326" s="55"/>
      <c r="GF326" s="55"/>
      <c r="GG326" s="55"/>
      <c r="GH326" s="55"/>
      <c r="GI326" s="55"/>
      <c r="GJ326" s="55"/>
      <c r="GK326" s="55"/>
      <c r="GL326" s="55"/>
      <c r="GM326" s="55"/>
      <c r="GN326" s="55"/>
      <c r="GO326" s="55"/>
      <c r="GP326" s="55"/>
      <c r="GQ326" s="55"/>
      <c r="GR326" s="55"/>
      <c r="GS326" s="55"/>
      <c r="GT326" s="55"/>
      <c r="GU326" s="55"/>
      <c r="GV326" s="55"/>
      <c r="GW326" s="55"/>
      <c r="GX326" s="55"/>
      <c r="GY326" s="55"/>
      <c r="GZ326" s="55"/>
      <c r="HA326" s="55"/>
      <c r="HB326" s="55"/>
      <c r="HC326" s="55"/>
    </row>
    <row r="327" spans="2:211" s="56" customFormat="1" ht="16.5" customHeight="1" x14ac:dyDescent="0.25">
      <c r="B327" s="130">
        <v>325</v>
      </c>
      <c r="C327" s="49">
        <v>43617</v>
      </c>
      <c r="D327" s="50">
        <v>0.01</v>
      </c>
      <c r="E327" s="51">
        <f t="shared" si="13"/>
        <v>1.0001</v>
      </c>
      <c r="F327" s="133">
        <f>ROUND(PRODUCT(E327:$E$359),6)</f>
        <v>1.15435</v>
      </c>
      <c r="G327" s="153">
        <v>5839.45</v>
      </c>
      <c r="H327" s="168"/>
      <c r="I327" s="169">
        <f t="shared" si="12"/>
        <v>0</v>
      </c>
      <c r="J327" s="141"/>
      <c r="K327" s="136"/>
      <c r="L327" s="129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  <c r="DL327" s="55"/>
      <c r="DM327" s="55"/>
      <c r="DN327" s="55"/>
      <c r="DO327" s="55"/>
      <c r="DP327" s="55"/>
      <c r="DQ327" s="55"/>
      <c r="DR327" s="55"/>
      <c r="DS327" s="55"/>
      <c r="DT327" s="55"/>
      <c r="DU327" s="55"/>
      <c r="DV327" s="55"/>
      <c r="DW327" s="55"/>
      <c r="DX327" s="55"/>
      <c r="DY327" s="55"/>
      <c r="DZ327" s="55"/>
      <c r="EA327" s="55"/>
      <c r="EB327" s="55"/>
      <c r="EC327" s="55"/>
      <c r="ED327" s="55"/>
      <c r="EE327" s="55"/>
      <c r="EF327" s="55"/>
      <c r="EG327" s="55"/>
      <c r="EH327" s="55"/>
      <c r="EI327" s="55"/>
      <c r="EJ327" s="55"/>
      <c r="EK327" s="55"/>
      <c r="EL327" s="55"/>
      <c r="EM327" s="55"/>
      <c r="EN327" s="55"/>
      <c r="EO327" s="55"/>
      <c r="EP327" s="55"/>
      <c r="EQ327" s="55"/>
      <c r="ER327" s="55"/>
      <c r="ES327" s="55"/>
      <c r="ET327" s="55"/>
      <c r="EU327" s="55"/>
      <c r="EV327" s="55"/>
      <c r="EW327" s="55"/>
      <c r="EX327" s="55"/>
      <c r="EY327" s="55"/>
      <c r="EZ327" s="55"/>
      <c r="FA327" s="55"/>
      <c r="FB327" s="55"/>
      <c r="FC327" s="55"/>
      <c r="FD327" s="55"/>
      <c r="FE327" s="55"/>
      <c r="FF327" s="55"/>
      <c r="FG327" s="55"/>
      <c r="FH327" s="55"/>
      <c r="FI327" s="55"/>
      <c r="FJ327" s="55"/>
      <c r="FK327" s="55"/>
      <c r="FL327" s="55"/>
      <c r="FM327" s="55"/>
      <c r="FN327" s="55"/>
      <c r="FO327" s="55"/>
      <c r="FP327" s="55"/>
      <c r="FQ327" s="55"/>
      <c r="FR327" s="55"/>
      <c r="FS327" s="55"/>
      <c r="FT327" s="55"/>
      <c r="FU327" s="55"/>
      <c r="FV327" s="55"/>
      <c r="FW327" s="55"/>
      <c r="FX327" s="55"/>
      <c r="FY327" s="55"/>
      <c r="FZ327" s="55"/>
      <c r="GA327" s="55"/>
      <c r="GB327" s="55"/>
      <c r="GC327" s="55"/>
      <c r="GD327" s="55"/>
      <c r="GE327" s="55"/>
      <c r="GF327" s="55"/>
      <c r="GG327" s="55"/>
      <c r="GH327" s="55"/>
      <c r="GI327" s="55"/>
      <c r="GJ327" s="55"/>
      <c r="GK327" s="55"/>
      <c r="GL327" s="55"/>
      <c r="GM327" s="55"/>
      <c r="GN327" s="55"/>
      <c r="GO327" s="55"/>
      <c r="GP327" s="55"/>
      <c r="GQ327" s="55"/>
      <c r="GR327" s="55"/>
      <c r="GS327" s="55"/>
      <c r="GT327" s="55"/>
      <c r="GU327" s="55"/>
      <c r="GV327" s="55"/>
      <c r="GW327" s="55"/>
      <c r="GX327" s="55"/>
      <c r="GY327" s="55"/>
      <c r="GZ327" s="55"/>
      <c r="HA327" s="55"/>
      <c r="HB327" s="55"/>
      <c r="HC327" s="55"/>
    </row>
    <row r="328" spans="2:211" s="56" customFormat="1" ht="16.5" customHeight="1" x14ac:dyDescent="0.25">
      <c r="B328" s="130">
        <v>326</v>
      </c>
      <c r="C328" s="49">
        <v>43647</v>
      </c>
      <c r="D328" s="50">
        <v>0.19</v>
      </c>
      <c r="E328" s="51">
        <f t="shared" si="13"/>
        <v>1.0019</v>
      </c>
      <c r="F328" s="133">
        <f>ROUND(PRODUCT(E328:$E$359),6)</f>
        <v>1.1542349999999999</v>
      </c>
      <c r="G328" s="153">
        <v>5839.45</v>
      </c>
      <c r="H328" s="168"/>
      <c r="I328" s="169">
        <f t="shared" si="12"/>
        <v>0</v>
      </c>
      <c r="J328" s="141"/>
      <c r="K328" s="136"/>
      <c r="L328" s="129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DT328" s="55"/>
      <c r="DU328" s="55"/>
      <c r="DV328" s="55"/>
      <c r="DW328" s="55"/>
      <c r="DX328" s="55"/>
      <c r="DY328" s="55"/>
      <c r="DZ328" s="55"/>
      <c r="EA328" s="55"/>
      <c r="EB328" s="55"/>
      <c r="EC328" s="55"/>
      <c r="ED328" s="55"/>
      <c r="EE328" s="55"/>
      <c r="EF328" s="55"/>
      <c r="EG328" s="55"/>
      <c r="EH328" s="55"/>
      <c r="EI328" s="55"/>
      <c r="EJ328" s="55"/>
      <c r="EK328" s="55"/>
      <c r="EL328" s="55"/>
      <c r="EM328" s="55"/>
      <c r="EN328" s="55"/>
      <c r="EO328" s="55"/>
      <c r="EP328" s="55"/>
      <c r="EQ328" s="55"/>
      <c r="ER328" s="55"/>
      <c r="ES328" s="55"/>
      <c r="ET328" s="55"/>
      <c r="EU328" s="55"/>
      <c r="EV328" s="55"/>
      <c r="EW328" s="55"/>
      <c r="EX328" s="55"/>
      <c r="EY328" s="55"/>
      <c r="EZ328" s="55"/>
      <c r="FA328" s="55"/>
      <c r="FB328" s="55"/>
      <c r="FC328" s="55"/>
      <c r="FD328" s="55"/>
      <c r="FE328" s="55"/>
      <c r="FF328" s="55"/>
      <c r="FG328" s="55"/>
      <c r="FH328" s="55"/>
      <c r="FI328" s="55"/>
      <c r="FJ328" s="55"/>
      <c r="FK328" s="55"/>
      <c r="FL328" s="55"/>
      <c r="FM328" s="55"/>
      <c r="FN328" s="55"/>
      <c r="FO328" s="55"/>
      <c r="FP328" s="55"/>
      <c r="FQ328" s="55"/>
      <c r="FR328" s="55"/>
      <c r="FS328" s="55"/>
      <c r="FT328" s="55"/>
      <c r="FU328" s="55"/>
      <c r="FV328" s="55"/>
      <c r="FW328" s="55"/>
      <c r="FX328" s="55"/>
      <c r="FY328" s="55"/>
      <c r="FZ328" s="55"/>
      <c r="GA328" s="55"/>
      <c r="GB328" s="55"/>
      <c r="GC328" s="55"/>
      <c r="GD328" s="55"/>
      <c r="GE328" s="55"/>
      <c r="GF328" s="55"/>
      <c r="GG328" s="55"/>
      <c r="GH328" s="55"/>
      <c r="GI328" s="55"/>
      <c r="GJ328" s="55"/>
      <c r="GK328" s="55"/>
      <c r="GL328" s="55"/>
      <c r="GM328" s="55"/>
      <c r="GN328" s="55"/>
      <c r="GO328" s="55"/>
      <c r="GP328" s="55"/>
      <c r="GQ328" s="55"/>
      <c r="GR328" s="55"/>
      <c r="GS328" s="55"/>
      <c r="GT328" s="55"/>
      <c r="GU328" s="55"/>
      <c r="GV328" s="55"/>
      <c r="GW328" s="55"/>
      <c r="GX328" s="55"/>
      <c r="GY328" s="55"/>
      <c r="GZ328" s="55"/>
      <c r="HA328" s="55"/>
      <c r="HB328" s="55"/>
      <c r="HC328" s="55"/>
    </row>
    <row r="329" spans="2:211" s="56" customFormat="1" ht="16.5" customHeight="1" x14ac:dyDescent="0.25">
      <c r="B329" s="130">
        <v>327</v>
      </c>
      <c r="C329" s="49">
        <v>43678</v>
      </c>
      <c r="D329" s="50">
        <v>0.11</v>
      </c>
      <c r="E329" s="51">
        <f t="shared" si="13"/>
        <v>1.0011000000000001</v>
      </c>
      <c r="F329" s="133">
        <f>ROUND(PRODUCT(E329:$E$359),6)</f>
        <v>1.1520459999999999</v>
      </c>
      <c r="G329" s="153">
        <v>5839.45</v>
      </c>
      <c r="H329" s="168"/>
      <c r="I329" s="169">
        <f t="shared" si="12"/>
        <v>0</v>
      </c>
      <c r="J329" s="141"/>
      <c r="K329" s="136"/>
      <c r="L329" s="129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DT329" s="55"/>
      <c r="DU329" s="55"/>
      <c r="DV329" s="55"/>
      <c r="DW329" s="55"/>
      <c r="DX329" s="55"/>
      <c r="DY329" s="55"/>
      <c r="DZ329" s="55"/>
      <c r="EA329" s="55"/>
      <c r="EB329" s="55"/>
      <c r="EC329" s="55"/>
      <c r="ED329" s="55"/>
      <c r="EE329" s="55"/>
      <c r="EF329" s="55"/>
      <c r="EG329" s="55"/>
      <c r="EH329" s="55"/>
      <c r="EI329" s="55"/>
      <c r="EJ329" s="55"/>
      <c r="EK329" s="55"/>
      <c r="EL329" s="55"/>
      <c r="EM329" s="55"/>
      <c r="EN329" s="55"/>
      <c r="EO329" s="55"/>
      <c r="EP329" s="55"/>
      <c r="EQ329" s="55"/>
      <c r="ER329" s="55"/>
      <c r="ES329" s="55"/>
      <c r="ET329" s="55"/>
      <c r="EU329" s="55"/>
      <c r="EV329" s="55"/>
      <c r="EW329" s="55"/>
      <c r="EX329" s="55"/>
      <c r="EY329" s="55"/>
      <c r="EZ329" s="55"/>
      <c r="FA329" s="55"/>
      <c r="FB329" s="55"/>
      <c r="FC329" s="55"/>
      <c r="FD329" s="55"/>
      <c r="FE329" s="55"/>
      <c r="FF329" s="55"/>
      <c r="FG329" s="55"/>
      <c r="FH329" s="55"/>
      <c r="FI329" s="55"/>
      <c r="FJ329" s="55"/>
      <c r="FK329" s="55"/>
      <c r="FL329" s="55"/>
      <c r="FM329" s="55"/>
      <c r="FN329" s="55"/>
      <c r="FO329" s="55"/>
      <c r="FP329" s="55"/>
      <c r="FQ329" s="55"/>
      <c r="FR329" s="55"/>
      <c r="FS329" s="55"/>
      <c r="FT329" s="55"/>
      <c r="FU329" s="55"/>
      <c r="FV329" s="55"/>
      <c r="FW329" s="55"/>
      <c r="FX329" s="55"/>
      <c r="FY329" s="55"/>
      <c r="FZ329" s="55"/>
      <c r="GA329" s="55"/>
      <c r="GB329" s="55"/>
      <c r="GC329" s="55"/>
      <c r="GD329" s="55"/>
      <c r="GE329" s="55"/>
      <c r="GF329" s="55"/>
      <c r="GG329" s="55"/>
      <c r="GH329" s="55"/>
      <c r="GI329" s="55"/>
      <c r="GJ329" s="55"/>
      <c r="GK329" s="55"/>
      <c r="GL329" s="55"/>
      <c r="GM329" s="55"/>
      <c r="GN329" s="55"/>
      <c r="GO329" s="55"/>
      <c r="GP329" s="55"/>
      <c r="GQ329" s="55"/>
      <c r="GR329" s="55"/>
      <c r="GS329" s="55"/>
      <c r="GT329" s="55"/>
      <c r="GU329" s="55"/>
      <c r="GV329" s="55"/>
      <c r="GW329" s="55"/>
      <c r="GX329" s="55"/>
      <c r="GY329" s="55"/>
      <c r="GZ329" s="55"/>
      <c r="HA329" s="55"/>
      <c r="HB329" s="55"/>
      <c r="HC329" s="55"/>
    </row>
    <row r="330" spans="2:211" s="56" customFormat="1" ht="16.5" customHeight="1" x14ac:dyDescent="0.25">
      <c r="B330" s="130">
        <v>328</v>
      </c>
      <c r="C330" s="49">
        <v>43709</v>
      </c>
      <c r="D330" s="50">
        <v>-0.04</v>
      </c>
      <c r="E330" s="51">
        <f t="shared" si="13"/>
        <v>0.99960000000000004</v>
      </c>
      <c r="F330" s="133">
        <f>ROUND(PRODUCT(E330:$E$359),6)</f>
        <v>1.1507799999999999</v>
      </c>
      <c r="G330" s="153">
        <v>5839.45</v>
      </c>
      <c r="H330" s="168"/>
      <c r="I330" s="169">
        <f t="shared" si="12"/>
        <v>0</v>
      </c>
      <c r="J330" s="141"/>
      <c r="K330" s="136"/>
      <c r="L330" s="129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  <c r="DK330" s="55"/>
      <c r="DL330" s="55"/>
      <c r="DM330" s="55"/>
      <c r="DN330" s="55"/>
      <c r="DO330" s="55"/>
      <c r="DP330" s="55"/>
      <c r="DQ330" s="55"/>
      <c r="DR330" s="55"/>
      <c r="DS330" s="55"/>
      <c r="DT330" s="55"/>
      <c r="DU330" s="55"/>
      <c r="DV330" s="55"/>
      <c r="DW330" s="55"/>
      <c r="DX330" s="55"/>
      <c r="DY330" s="55"/>
      <c r="DZ330" s="55"/>
      <c r="EA330" s="55"/>
      <c r="EB330" s="55"/>
      <c r="EC330" s="55"/>
      <c r="ED330" s="55"/>
      <c r="EE330" s="55"/>
      <c r="EF330" s="55"/>
      <c r="EG330" s="55"/>
      <c r="EH330" s="55"/>
      <c r="EI330" s="55"/>
      <c r="EJ330" s="55"/>
      <c r="EK330" s="55"/>
      <c r="EL330" s="55"/>
      <c r="EM330" s="55"/>
      <c r="EN330" s="55"/>
      <c r="EO330" s="55"/>
      <c r="EP330" s="55"/>
      <c r="EQ330" s="55"/>
      <c r="ER330" s="55"/>
      <c r="ES330" s="55"/>
      <c r="ET330" s="55"/>
      <c r="EU330" s="55"/>
      <c r="EV330" s="55"/>
      <c r="EW330" s="55"/>
      <c r="EX330" s="55"/>
      <c r="EY330" s="55"/>
      <c r="EZ330" s="55"/>
      <c r="FA330" s="55"/>
      <c r="FB330" s="55"/>
      <c r="FC330" s="55"/>
      <c r="FD330" s="55"/>
      <c r="FE330" s="55"/>
      <c r="FF330" s="55"/>
      <c r="FG330" s="55"/>
      <c r="FH330" s="55"/>
      <c r="FI330" s="55"/>
      <c r="FJ330" s="55"/>
      <c r="FK330" s="55"/>
      <c r="FL330" s="55"/>
      <c r="FM330" s="55"/>
      <c r="FN330" s="55"/>
      <c r="FO330" s="55"/>
      <c r="FP330" s="55"/>
      <c r="FQ330" s="55"/>
      <c r="FR330" s="55"/>
      <c r="FS330" s="55"/>
      <c r="FT330" s="55"/>
      <c r="FU330" s="55"/>
      <c r="FV330" s="55"/>
      <c r="FW330" s="55"/>
      <c r="FX330" s="55"/>
      <c r="FY330" s="55"/>
      <c r="FZ330" s="55"/>
      <c r="GA330" s="55"/>
      <c r="GB330" s="55"/>
      <c r="GC330" s="55"/>
      <c r="GD330" s="55"/>
      <c r="GE330" s="55"/>
      <c r="GF330" s="55"/>
      <c r="GG330" s="55"/>
      <c r="GH330" s="55"/>
      <c r="GI330" s="55"/>
      <c r="GJ330" s="55"/>
      <c r="GK330" s="55"/>
      <c r="GL330" s="55"/>
      <c r="GM330" s="55"/>
      <c r="GN330" s="55"/>
      <c r="GO330" s="55"/>
      <c r="GP330" s="55"/>
      <c r="GQ330" s="55"/>
      <c r="GR330" s="55"/>
      <c r="GS330" s="55"/>
      <c r="GT330" s="55"/>
      <c r="GU330" s="55"/>
      <c r="GV330" s="55"/>
      <c r="GW330" s="55"/>
      <c r="GX330" s="55"/>
      <c r="GY330" s="55"/>
      <c r="GZ330" s="55"/>
      <c r="HA330" s="55"/>
      <c r="HB330" s="55"/>
      <c r="HC330" s="55"/>
    </row>
    <row r="331" spans="2:211" s="56" customFormat="1" ht="16.5" customHeight="1" x14ac:dyDescent="0.25">
      <c r="B331" s="130">
        <v>329</v>
      </c>
      <c r="C331" s="49">
        <v>43739</v>
      </c>
      <c r="D331" s="50">
        <v>0.1</v>
      </c>
      <c r="E331" s="51">
        <f t="shared" si="13"/>
        <v>1.0009999999999999</v>
      </c>
      <c r="F331" s="133">
        <f>ROUND(PRODUCT(E331:$E$359),6)</f>
        <v>1.151241</v>
      </c>
      <c r="G331" s="153">
        <v>5839.45</v>
      </c>
      <c r="H331" s="168"/>
      <c r="I331" s="169">
        <f t="shared" si="12"/>
        <v>0</v>
      </c>
      <c r="J331" s="141"/>
      <c r="K331" s="136"/>
      <c r="L331" s="129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  <c r="DL331" s="55"/>
      <c r="DM331" s="55"/>
      <c r="DN331" s="55"/>
      <c r="DO331" s="55"/>
      <c r="DP331" s="55"/>
      <c r="DQ331" s="55"/>
      <c r="DR331" s="55"/>
      <c r="DS331" s="55"/>
      <c r="DT331" s="55"/>
      <c r="DU331" s="55"/>
      <c r="DV331" s="55"/>
      <c r="DW331" s="55"/>
      <c r="DX331" s="55"/>
      <c r="DY331" s="55"/>
      <c r="DZ331" s="55"/>
      <c r="EA331" s="55"/>
      <c r="EB331" s="55"/>
      <c r="EC331" s="55"/>
      <c r="ED331" s="55"/>
      <c r="EE331" s="55"/>
      <c r="EF331" s="55"/>
      <c r="EG331" s="55"/>
      <c r="EH331" s="55"/>
      <c r="EI331" s="55"/>
      <c r="EJ331" s="55"/>
      <c r="EK331" s="55"/>
      <c r="EL331" s="55"/>
      <c r="EM331" s="55"/>
      <c r="EN331" s="55"/>
      <c r="EO331" s="55"/>
      <c r="EP331" s="55"/>
      <c r="EQ331" s="55"/>
      <c r="ER331" s="55"/>
      <c r="ES331" s="55"/>
      <c r="ET331" s="55"/>
      <c r="EU331" s="55"/>
      <c r="EV331" s="55"/>
      <c r="EW331" s="55"/>
      <c r="EX331" s="55"/>
      <c r="EY331" s="55"/>
      <c r="EZ331" s="55"/>
      <c r="FA331" s="55"/>
      <c r="FB331" s="55"/>
      <c r="FC331" s="55"/>
      <c r="FD331" s="55"/>
      <c r="FE331" s="55"/>
      <c r="FF331" s="55"/>
      <c r="FG331" s="55"/>
      <c r="FH331" s="55"/>
      <c r="FI331" s="55"/>
      <c r="FJ331" s="55"/>
      <c r="FK331" s="55"/>
      <c r="FL331" s="55"/>
      <c r="FM331" s="55"/>
      <c r="FN331" s="55"/>
      <c r="FO331" s="55"/>
      <c r="FP331" s="55"/>
      <c r="FQ331" s="55"/>
      <c r="FR331" s="55"/>
      <c r="FS331" s="55"/>
      <c r="FT331" s="55"/>
      <c r="FU331" s="55"/>
      <c r="FV331" s="55"/>
      <c r="FW331" s="55"/>
      <c r="FX331" s="55"/>
      <c r="FY331" s="55"/>
      <c r="FZ331" s="55"/>
      <c r="GA331" s="55"/>
      <c r="GB331" s="55"/>
      <c r="GC331" s="55"/>
      <c r="GD331" s="55"/>
      <c r="GE331" s="55"/>
      <c r="GF331" s="55"/>
      <c r="GG331" s="55"/>
      <c r="GH331" s="55"/>
      <c r="GI331" s="55"/>
      <c r="GJ331" s="55"/>
      <c r="GK331" s="55"/>
      <c r="GL331" s="55"/>
      <c r="GM331" s="55"/>
      <c r="GN331" s="55"/>
      <c r="GO331" s="55"/>
      <c r="GP331" s="55"/>
      <c r="GQ331" s="55"/>
      <c r="GR331" s="55"/>
      <c r="GS331" s="55"/>
      <c r="GT331" s="55"/>
      <c r="GU331" s="55"/>
      <c r="GV331" s="55"/>
      <c r="GW331" s="55"/>
      <c r="GX331" s="55"/>
      <c r="GY331" s="55"/>
      <c r="GZ331" s="55"/>
      <c r="HA331" s="55"/>
      <c r="HB331" s="55"/>
      <c r="HC331" s="55"/>
    </row>
    <row r="332" spans="2:211" s="56" customFormat="1" ht="16.5" customHeight="1" x14ac:dyDescent="0.25">
      <c r="B332" s="130">
        <v>330</v>
      </c>
      <c r="C332" s="49">
        <v>43770</v>
      </c>
      <c r="D332" s="50">
        <v>0.51</v>
      </c>
      <c r="E332" s="51">
        <f t="shared" si="13"/>
        <v>1.0051000000000001</v>
      </c>
      <c r="F332" s="133">
        <f>ROUND(PRODUCT(E332:$E$359),6)</f>
        <v>1.150091</v>
      </c>
      <c r="G332" s="153">
        <v>5839.45</v>
      </c>
      <c r="H332" s="168"/>
      <c r="I332" s="169">
        <f t="shared" si="12"/>
        <v>0</v>
      </c>
      <c r="J332" s="141"/>
      <c r="K332" s="136"/>
      <c r="L332" s="129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  <c r="DL332" s="55"/>
      <c r="DM332" s="55"/>
      <c r="DN332" s="55"/>
      <c r="DO332" s="55"/>
      <c r="DP332" s="55"/>
      <c r="DQ332" s="55"/>
      <c r="DR332" s="55"/>
      <c r="DS332" s="55"/>
      <c r="DT332" s="55"/>
      <c r="DU332" s="55"/>
      <c r="DV332" s="55"/>
      <c r="DW332" s="55"/>
      <c r="DX332" s="55"/>
      <c r="DY332" s="55"/>
      <c r="DZ332" s="55"/>
      <c r="EA332" s="55"/>
      <c r="EB332" s="55"/>
      <c r="EC332" s="55"/>
      <c r="ED332" s="55"/>
      <c r="EE332" s="55"/>
      <c r="EF332" s="55"/>
      <c r="EG332" s="55"/>
      <c r="EH332" s="55"/>
      <c r="EI332" s="55"/>
      <c r="EJ332" s="55"/>
      <c r="EK332" s="55"/>
      <c r="EL332" s="55"/>
      <c r="EM332" s="55"/>
      <c r="EN332" s="55"/>
      <c r="EO332" s="55"/>
      <c r="EP332" s="55"/>
      <c r="EQ332" s="55"/>
      <c r="ER332" s="55"/>
      <c r="ES332" s="55"/>
      <c r="ET332" s="55"/>
      <c r="EU332" s="55"/>
      <c r="EV332" s="55"/>
      <c r="EW332" s="55"/>
      <c r="EX332" s="55"/>
      <c r="EY332" s="55"/>
      <c r="EZ332" s="55"/>
      <c r="FA332" s="55"/>
      <c r="FB332" s="55"/>
      <c r="FC332" s="55"/>
      <c r="FD332" s="55"/>
      <c r="FE332" s="55"/>
      <c r="FF332" s="55"/>
      <c r="FG332" s="55"/>
      <c r="FH332" s="55"/>
      <c r="FI332" s="55"/>
      <c r="FJ332" s="55"/>
      <c r="FK332" s="55"/>
      <c r="FL332" s="55"/>
      <c r="FM332" s="55"/>
      <c r="FN332" s="55"/>
      <c r="FO332" s="55"/>
      <c r="FP332" s="55"/>
      <c r="FQ332" s="55"/>
      <c r="FR332" s="55"/>
      <c r="FS332" s="55"/>
      <c r="FT332" s="55"/>
      <c r="FU332" s="55"/>
      <c r="FV332" s="55"/>
      <c r="FW332" s="55"/>
      <c r="FX332" s="55"/>
      <c r="FY332" s="55"/>
      <c r="FZ332" s="55"/>
      <c r="GA332" s="55"/>
      <c r="GB332" s="55"/>
      <c r="GC332" s="55"/>
      <c r="GD332" s="55"/>
      <c r="GE332" s="55"/>
      <c r="GF332" s="55"/>
      <c r="GG332" s="55"/>
      <c r="GH332" s="55"/>
      <c r="GI332" s="55"/>
      <c r="GJ332" s="55"/>
      <c r="GK332" s="55"/>
      <c r="GL332" s="55"/>
      <c r="GM332" s="55"/>
      <c r="GN332" s="55"/>
      <c r="GO332" s="55"/>
      <c r="GP332" s="55"/>
      <c r="GQ332" s="55"/>
      <c r="GR332" s="55"/>
      <c r="GS332" s="55"/>
      <c r="GT332" s="55"/>
      <c r="GU332" s="55"/>
      <c r="GV332" s="55"/>
      <c r="GW332" s="55"/>
      <c r="GX332" s="55"/>
      <c r="GY332" s="55"/>
      <c r="GZ332" s="55"/>
      <c r="HA332" s="55"/>
      <c r="HB332" s="55"/>
      <c r="HC332" s="55"/>
    </row>
    <row r="333" spans="2:211" s="56" customFormat="1" ht="16.5" customHeight="1" x14ac:dyDescent="0.25">
      <c r="B333" s="130">
        <v>331</v>
      </c>
      <c r="C333" s="49">
        <v>43800</v>
      </c>
      <c r="D333" s="50">
        <v>1.1499999999999999</v>
      </c>
      <c r="E333" s="51">
        <f t="shared" si="13"/>
        <v>1.0115000000000001</v>
      </c>
      <c r="F333" s="133">
        <f>ROUND(PRODUCT(E333:$E$359),6)</f>
        <v>1.144255</v>
      </c>
      <c r="G333" s="153">
        <v>5839.45</v>
      </c>
      <c r="H333" s="168"/>
      <c r="I333" s="169">
        <f t="shared" si="12"/>
        <v>0</v>
      </c>
      <c r="J333" s="141"/>
      <c r="K333" s="136"/>
      <c r="L333" s="129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  <c r="DL333" s="55"/>
      <c r="DM333" s="55"/>
      <c r="DN333" s="55"/>
      <c r="DO333" s="55"/>
      <c r="DP333" s="55"/>
      <c r="DQ333" s="55"/>
      <c r="DR333" s="55"/>
      <c r="DS333" s="55"/>
      <c r="DT333" s="55"/>
      <c r="DU333" s="55"/>
      <c r="DV333" s="55"/>
      <c r="DW333" s="55"/>
      <c r="DX333" s="55"/>
      <c r="DY333" s="55"/>
      <c r="DZ333" s="55"/>
      <c r="EA333" s="55"/>
      <c r="EB333" s="55"/>
      <c r="EC333" s="55"/>
      <c r="ED333" s="55"/>
      <c r="EE333" s="55"/>
      <c r="EF333" s="55"/>
      <c r="EG333" s="55"/>
      <c r="EH333" s="55"/>
      <c r="EI333" s="55"/>
      <c r="EJ333" s="55"/>
      <c r="EK333" s="55"/>
      <c r="EL333" s="55"/>
      <c r="EM333" s="55"/>
      <c r="EN333" s="55"/>
      <c r="EO333" s="55"/>
      <c r="EP333" s="55"/>
      <c r="EQ333" s="55"/>
      <c r="ER333" s="55"/>
      <c r="ES333" s="55"/>
      <c r="ET333" s="55"/>
      <c r="EU333" s="55"/>
      <c r="EV333" s="55"/>
      <c r="EW333" s="55"/>
      <c r="EX333" s="55"/>
      <c r="EY333" s="55"/>
      <c r="EZ333" s="55"/>
      <c r="FA333" s="55"/>
      <c r="FB333" s="55"/>
      <c r="FC333" s="55"/>
      <c r="FD333" s="55"/>
      <c r="FE333" s="55"/>
      <c r="FF333" s="55"/>
      <c r="FG333" s="55"/>
      <c r="FH333" s="55"/>
      <c r="FI333" s="55"/>
      <c r="FJ333" s="55"/>
      <c r="FK333" s="55"/>
      <c r="FL333" s="55"/>
      <c r="FM333" s="55"/>
      <c r="FN333" s="55"/>
      <c r="FO333" s="55"/>
      <c r="FP333" s="55"/>
      <c r="FQ333" s="55"/>
      <c r="FR333" s="55"/>
      <c r="FS333" s="55"/>
      <c r="FT333" s="55"/>
      <c r="FU333" s="55"/>
      <c r="FV333" s="55"/>
      <c r="FW333" s="55"/>
      <c r="FX333" s="55"/>
      <c r="FY333" s="55"/>
      <c r="FZ333" s="55"/>
      <c r="GA333" s="55"/>
      <c r="GB333" s="55"/>
      <c r="GC333" s="55"/>
      <c r="GD333" s="55"/>
      <c r="GE333" s="55"/>
      <c r="GF333" s="55"/>
      <c r="GG333" s="55"/>
      <c r="GH333" s="55"/>
      <c r="GI333" s="55"/>
      <c r="GJ333" s="55"/>
      <c r="GK333" s="55"/>
      <c r="GL333" s="55"/>
      <c r="GM333" s="55"/>
      <c r="GN333" s="55"/>
      <c r="GO333" s="55"/>
      <c r="GP333" s="55"/>
      <c r="GQ333" s="55"/>
      <c r="GR333" s="55"/>
      <c r="GS333" s="55"/>
      <c r="GT333" s="55"/>
      <c r="GU333" s="55"/>
      <c r="GV333" s="55"/>
      <c r="GW333" s="55"/>
      <c r="GX333" s="55"/>
      <c r="GY333" s="55"/>
      <c r="GZ333" s="55"/>
      <c r="HA333" s="55"/>
      <c r="HB333" s="55"/>
      <c r="HC333" s="55"/>
    </row>
    <row r="334" spans="2:211" s="56" customFormat="1" ht="16.5" customHeight="1" x14ac:dyDescent="0.25">
      <c r="B334" s="130">
        <v>332</v>
      </c>
      <c r="C334" s="22" t="s">
        <v>39</v>
      </c>
      <c r="D334" s="99">
        <f>D333</f>
        <v>1.1499999999999999</v>
      </c>
      <c r="E334" s="100" t="s">
        <v>1</v>
      </c>
      <c r="F334" s="133">
        <f>ROUND(PRODUCT(E333:$E$359),6)</f>
        <v>1.144255</v>
      </c>
      <c r="G334" s="153">
        <v>5839.45</v>
      </c>
      <c r="H334" s="170">
        <f>H333</f>
        <v>0</v>
      </c>
      <c r="I334" s="169">
        <f>IF(H334&gt;G334,ROUND(H334*F334,2),0)</f>
        <v>0</v>
      </c>
      <c r="J334" s="141"/>
      <c r="K334" s="136"/>
      <c r="L334" s="129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  <c r="DL334" s="55"/>
      <c r="DM334" s="55"/>
      <c r="DN334" s="55"/>
      <c r="DO334" s="55"/>
      <c r="DP334" s="55"/>
      <c r="DQ334" s="55"/>
      <c r="DR334" s="55"/>
      <c r="DS334" s="55"/>
      <c r="DT334" s="55"/>
      <c r="DU334" s="55"/>
      <c r="DV334" s="55"/>
      <c r="DW334" s="55"/>
      <c r="DX334" s="55"/>
      <c r="DY334" s="55"/>
      <c r="DZ334" s="55"/>
      <c r="EA334" s="55"/>
      <c r="EB334" s="55"/>
      <c r="EC334" s="55"/>
      <c r="ED334" s="55"/>
      <c r="EE334" s="55"/>
      <c r="EF334" s="55"/>
      <c r="EG334" s="55"/>
      <c r="EH334" s="55"/>
      <c r="EI334" s="55"/>
      <c r="EJ334" s="55"/>
      <c r="EK334" s="55"/>
      <c r="EL334" s="55"/>
      <c r="EM334" s="55"/>
      <c r="EN334" s="55"/>
      <c r="EO334" s="55"/>
      <c r="EP334" s="55"/>
      <c r="EQ334" s="55"/>
      <c r="ER334" s="55"/>
      <c r="ES334" s="55"/>
      <c r="ET334" s="55"/>
      <c r="EU334" s="55"/>
      <c r="EV334" s="55"/>
      <c r="EW334" s="55"/>
      <c r="EX334" s="55"/>
      <c r="EY334" s="55"/>
      <c r="EZ334" s="55"/>
      <c r="FA334" s="55"/>
      <c r="FB334" s="55"/>
      <c r="FC334" s="55"/>
      <c r="FD334" s="55"/>
      <c r="FE334" s="55"/>
      <c r="FF334" s="55"/>
      <c r="FG334" s="55"/>
      <c r="FH334" s="55"/>
      <c r="FI334" s="55"/>
      <c r="FJ334" s="55"/>
      <c r="FK334" s="55"/>
      <c r="FL334" s="55"/>
      <c r="FM334" s="55"/>
      <c r="FN334" s="55"/>
      <c r="FO334" s="55"/>
      <c r="FP334" s="55"/>
      <c r="FQ334" s="55"/>
      <c r="FR334" s="55"/>
      <c r="FS334" s="55"/>
      <c r="FT334" s="55"/>
      <c r="FU334" s="55"/>
      <c r="FV334" s="55"/>
      <c r="FW334" s="55"/>
      <c r="FX334" s="55"/>
      <c r="FY334" s="55"/>
      <c r="FZ334" s="55"/>
      <c r="GA334" s="55"/>
      <c r="GB334" s="55"/>
      <c r="GC334" s="55"/>
      <c r="GD334" s="55"/>
      <c r="GE334" s="55"/>
      <c r="GF334" s="55"/>
      <c r="GG334" s="55"/>
      <c r="GH334" s="55"/>
      <c r="GI334" s="55"/>
      <c r="GJ334" s="55"/>
      <c r="GK334" s="55"/>
      <c r="GL334" s="55"/>
      <c r="GM334" s="55"/>
      <c r="GN334" s="55"/>
      <c r="GO334" s="55"/>
      <c r="GP334" s="55"/>
      <c r="GQ334" s="55"/>
      <c r="GR334" s="55"/>
      <c r="GS334" s="55"/>
      <c r="GT334" s="55"/>
      <c r="GU334" s="55"/>
      <c r="GV334" s="55"/>
      <c r="GW334" s="55"/>
      <c r="GX334" s="55"/>
      <c r="GY334" s="55"/>
      <c r="GZ334" s="55"/>
      <c r="HA334" s="55"/>
      <c r="HB334" s="55"/>
      <c r="HC334" s="55"/>
    </row>
    <row r="335" spans="2:211" s="56" customFormat="1" ht="16.5" customHeight="1" x14ac:dyDescent="0.25">
      <c r="B335" s="130">
        <v>333</v>
      </c>
      <c r="C335" s="49">
        <v>43831</v>
      </c>
      <c r="D335" s="50">
        <v>0.21</v>
      </c>
      <c r="E335" s="51">
        <f t="shared" si="13"/>
        <v>1.0021</v>
      </c>
      <c r="F335" s="133">
        <f>ROUND(PRODUCT(E335:$E$359),6)</f>
        <v>1.131246</v>
      </c>
      <c r="G335" s="153">
        <v>6101.06</v>
      </c>
      <c r="H335" s="168"/>
      <c r="I335" s="169">
        <f t="shared" si="12"/>
        <v>0</v>
      </c>
      <c r="J335" s="141"/>
      <c r="K335" s="136"/>
      <c r="L335" s="129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  <c r="DL335" s="55"/>
      <c r="DM335" s="55"/>
      <c r="DN335" s="55"/>
      <c r="DO335" s="55"/>
      <c r="DP335" s="55"/>
      <c r="DQ335" s="55"/>
      <c r="DR335" s="55"/>
      <c r="DS335" s="55"/>
      <c r="DT335" s="55"/>
      <c r="DU335" s="55"/>
      <c r="DV335" s="55"/>
      <c r="DW335" s="55"/>
      <c r="DX335" s="55"/>
      <c r="DY335" s="55"/>
      <c r="DZ335" s="55"/>
      <c r="EA335" s="55"/>
      <c r="EB335" s="55"/>
      <c r="EC335" s="55"/>
      <c r="ED335" s="55"/>
      <c r="EE335" s="55"/>
      <c r="EF335" s="55"/>
      <c r="EG335" s="55"/>
      <c r="EH335" s="55"/>
      <c r="EI335" s="55"/>
      <c r="EJ335" s="55"/>
      <c r="EK335" s="55"/>
      <c r="EL335" s="55"/>
      <c r="EM335" s="55"/>
      <c r="EN335" s="55"/>
      <c r="EO335" s="55"/>
      <c r="EP335" s="55"/>
      <c r="EQ335" s="55"/>
      <c r="ER335" s="55"/>
      <c r="ES335" s="55"/>
      <c r="ET335" s="55"/>
      <c r="EU335" s="55"/>
      <c r="EV335" s="55"/>
      <c r="EW335" s="55"/>
      <c r="EX335" s="55"/>
      <c r="EY335" s="55"/>
      <c r="EZ335" s="55"/>
      <c r="FA335" s="55"/>
      <c r="FB335" s="55"/>
      <c r="FC335" s="55"/>
      <c r="FD335" s="55"/>
      <c r="FE335" s="55"/>
      <c r="FF335" s="55"/>
      <c r="FG335" s="55"/>
      <c r="FH335" s="55"/>
      <c r="FI335" s="55"/>
      <c r="FJ335" s="55"/>
      <c r="FK335" s="55"/>
      <c r="FL335" s="55"/>
      <c r="FM335" s="55"/>
      <c r="FN335" s="55"/>
      <c r="FO335" s="55"/>
      <c r="FP335" s="55"/>
      <c r="FQ335" s="55"/>
      <c r="FR335" s="55"/>
      <c r="FS335" s="55"/>
      <c r="FT335" s="55"/>
      <c r="FU335" s="55"/>
      <c r="FV335" s="55"/>
      <c r="FW335" s="55"/>
      <c r="FX335" s="55"/>
      <c r="FY335" s="55"/>
      <c r="FZ335" s="55"/>
      <c r="GA335" s="55"/>
      <c r="GB335" s="55"/>
      <c r="GC335" s="55"/>
      <c r="GD335" s="55"/>
      <c r="GE335" s="55"/>
      <c r="GF335" s="55"/>
      <c r="GG335" s="55"/>
      <c r="GH335" s="55"/>
      <c r="GI335" s="55"/>
      <c r="GJ335" s="55"/>
      <c r="GK335" s="55"/>
      <c r="GL335" s="55"/>
      <c r="GM335" s="55"/>
      <c r="GN335" s="55"/>
      <c r="GO335" s="55"/>
      <c r="GP335" s="55"/>
      <c r="GQ335" s="55"/>
      <c r="GR335" s="55"/>
      <c r="GS335" s="55"/>
      <c r="GT335" s="55"/>
      <c r="GU335" s="55"/>
      <c r="GV335" s="55"/>
      <c r="GW335" s="55"/>
      <c r="GX335" s="55"/>
      <c r="GY335" s="55"/>
      <c r="GZ335" s="55"/>
      <c r="HA335" s="55"/>
      <c r="HB335" s="55"/>
      <c r="HC335" s="55"/>
    </row>
    <row r="336" spans="2:211" s="56" customFormat="1" ht="16.5" customHeight="1" x14ac:dyDescent="0.25">
      <c r="B336" s="130">
        <v>334</v>
      </c>
      <c r="C336" s="49">
        <v>43862</v>
      </c>
      <c r="D336" s="50">
        <v>0.25</v>
      </c>
      <c r="E336" s="51">
        <f t="shared" si="13"/>
        <v>1.0024999999999999</v>
      </c>
      <c r="F336" s="133">
        <f>ROUND(PRODUCT(E336:$E$359),6)</f>
        <v>1.1288750000000001</v>
      </c>
      <c r="G336" s="153">
        <v>6101.06</v>
      </c>
      <c r="H336" s="168"/>
      <c r="I336" s="169">
        <f t="shared" si="12"/>
        <v>0</v>
      </c>
      <c r="J336" s="141"/>
      <c r="K336" s="136"/>
      <c r="L336" s="129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  <c r="DL336" s="55"/>
      <c r="DM336" s="55"/>
      <c r="DN336" s="55"/>
      <c r="DO336" s="55"/>
      <c r="DP336" s="55"/>
      <c r="DQ336" s="55"/>
      <c r="DR336" s="55"/>
      <c r="DS336" s="55"/>
      <c r="DT336" s="55"/>
      <c r="DU336" s="55"/>
      <c r="DV336" s="55"/>
      <c r="DW336" s="55"/>
      <c r="DX336" s="55"/>
      <c r="DY336" s="55"/>
      <c r="DZ336" s="55"/>
      <c r="EA336" s="55"/>
      <c r="EB336" s="55"/>
      <c r="EC336" s="55"/>
      <c r="ED336" s="55"/>
      <c r="EE336" s="55"/>
      <c r="EF336" s="55"/>
      <c r="EG336" s="55"/>
      <c r="EH336" s="55"/>
      <c r="EI336" s="55"/>
      <c r="EJ336" s="55"/>
      <c r="EK336" s="55"/>
      <c r="EL336" s="55"/>
      <c r="EM336" s="55"/>
      <c r="EN336" s="55"/>
      <c r="EO336" s="55"/>
      <c r="EP336" s="55"/>
      <c r="EQ336" s="55"/>
      <c r="ER336" s="55"/>
      <c r="ES336" s="55"/>
      <c r="ET336" s="55"/>
      <c r="EU336" s="55"/>
      <c r="EV336" s="55"/>
      <c r="EW336" s="55"/>
      <c r="EX336" s="55"/>
      <c r="EY336" s="55"/>
      <c r="EZ336" s="55"/>
      <c r="FA336" s="55"/>
      <c r="FB336" s="55"/>
      <c r="FC336" s="55"/>
      <c r="FD336" s="55"/>
      <c r="FE336" s="55"/>
      <c r="FF336" s="55"/>
      <c r="FG336" s="55"/>
      <c r="FH336" s="55"/>
      <c r="FI336" s="55"/>
      <c r="FJ336" s="55"/>
      <c r="FK336" s="55"/>
      <c r="FL336" s="55"/>
      <c r="FM336" s="55"/>
      <c r="FN336" s="55"/>
      <c r="FO336" s="55"/>
      <c r="FP336" s="55"/>
      <c r="FQ336" s="55"/>
      <c r="FR336" s="55"/>
      <c r="FS336" s="55"/>
      <c r="FT336" s="55"/>
      <c r="FU336" s="55"/>
      <c r="FV336" s="55"/>
      <c r="FW336" s="55"/>
      <c r="FX336" s="55"/>
      <c r="FY336" s="55"/>
      <c r="FZ336" s="55"/>
      <c r="GA336" s="55"/>
      <c r="GB336" s="55"/>
      <c r="GC336" s="55"/>
      <c r="GD336" s="55"/>
      <c r="GE336" s="55"/>
      <c r="GF336" s="55"/>
      <c r="GG336" s="55"/>
      <c r="GH336" s="55"/>
      <c r="GI336" s="55"/>
      <c r="GJ336" s="55"/>
      <c r="GK336" s="55"/>
      <c r="GL336" s="55"/>
      <c r="GM336" s="55"/>
      <c r="GN336" s="55"/>
      <c r="GO336" s="55"/>
      <c r="GP336" s="55"/>
      <c r="GQ336" s="55"/>
      <c r="GR336" s="55"/>
      <c r="GS336" s="55"/>
      <c r="GT336" s="55"/>
      <c r="GU336" s="55"/>
      <c r="GV336" s="55"/>
      <c r="GW336" s="55"/>
      <c r="GX336" s="55"/>
      <c r="GY336" s="55"/>
      <c r="GZ336" s="55"/>
      <c r="HA336" s="55"/>
      <c r="HB336" s="55"/>
      <c r="HC336" s="55"/>
    </row>
    <row r="337" spans="2:211" s="56" customFormat="1" ht="16.5" customHeight="1" x14ac:dyDescent="0.25">
      <c r="B337" s="130">
        <v>335</v>
      </c>
      <c r="C337" s="49">
        <v>43891</v>
      </c>
      <c r="D337" s="50">
        <v>7.0000000000000007E-2</v>
      </c>
      <c r="E337" s="51">
        <f t="shared" si="13"/>
        <v>1.0006999999999999</v>
      </c>
      <c r="F337" s="133">
        <f>ROUND(PRODUCT(E337:$E$359),6)</f>
        <v>1.1260600000000001</v>
      </c>
      <c r="G337" s="153">
        <v>6101.06</v>
      </c>
      <c r="H337" s="168"/>
      <c r="I337" s="169">
        <f t="shared" si="12"/>
        <v>0</v>
      </c>
      <c r="J337" s="141"/>
      <c r="K337" s="136"/>
      <c r="L337" s="129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5"/>
      <c r="DE337" s="55"/>
      <c r="DF337" s="55"/>
      <c r="DG337" s="55"/>
      <c r="DH337" s="55"/>
      <c r="DI337" s="55"/>
      <c r="DJ337" s="55"/>
      <c r="DK337" s="55"/>
      <c r="DL337" s="55"/>
      <c r="DM337" s="55"/>
      <c r="DN337" s="55"/>
      <c r="DO337" s="55"/>
      <c r="DP337" s="55"/>
      <c r="DQ337" s="55"/>
      <c r="DR337" s="55"/>
      <c r="DS337" s="55"/>
      <c r="DT337" s="55"/>
      <c r="DU337" s="55"/>
      <c r="DV337" s="55"/>
      <c r="DW337" s="55"/>
      <c r="DX337" s="55"/>
      <c r="DY337" s="55"/>
      <c r="DZ337" s="55"/>
      <c r="EA337" s="55"/>
      <c r="EB337" s="55"/>
      <c r="EC337" s="55"/>
      <c r="ED337" s="55"/>
      <c r="EE337" s="55"/>
      <c r="EF337" s="55"/>
      <c r="EG337" s="55"/>
      <c r="EH337" s="55"/>
      <c r="EI337" s="55"/>
      <c r="EJ337" s="55"/>
      <c r="EK337" s="55"/>
      <c r="EL337" s="55"/>
      <c r="EM337" s="55"/>
      <c r="EN337" s="55"/>
      <c r="EO337" s="55"/>
      <c r="EP337" s="55"/>
      <c r="EQ337" s="55"/>
      <c r="ER337" s="55"/>
      <c r="ES337" s="55"/>
      <c r="ET337" s="55"/>
      <c r="EU337" s="55"/>
      <c r="EV337" s="55"/>
      <c r="EW337" s="55"/>
      <c r="EX337" s="55"/>
      <c r="EY337" s="55"/>
      <c r="EZ337" s="55"/>
      <c r="FA337" s="55"/>
      <c r="FB337" s="55"/>
      <c r="FC337" s="55"/>
      <c r="FD337" s="55"/>
      <c r="FE337" s="55"/>
      <c r="FF337" s="55"/>
      <c r="FG337" s="55"/>
      <c r="FH337" s="55"/>
      <c r="FI337" s="55"/>
      <c r="FJ337" s="55"/>
      <c r="FK337" s="55"/>
      <c r="FL337" s="55"/>
      <c r="FM337" s="55"/>
      <c r="FN337" s="55"/>
      <c r="FO337" s="55"/>
      <c r="FP337" s="55"/>
      <c r="FQ337" s="55"/>
      <c r="FR337" s="55"/>
      <c r="FS337" s="55"/>
      <c r="FT337" s="55"/>
      <c r="FU337" s="55"/>
      <c r="FV337" s="55"/>
      <c r="FW337" s="55"/>
      <c r="FX337" s="55"/>
      <c r="FY337" s="55"/>
      <c r="FZ337" s="55"/>
      <c r="GA337" s="55"/>
      <c r="GB337" s="55"/>
      <c r="GC337" s="55"/>
      <c r="GD337" s="55"/>
      <c r="GE337" s="55"/>
      <c r="GF337" s="55"/>
      <c r="GG337" s="55"/>
      <c r="GH337" s="55"/>
      <c r="GI337" s="55"/>
      <c r="GJ337" s="55"/>
      <c r="GK337" s="55"/>
      <c r="GL337" s="55"/>
      <c r="GM337" s="55"/>
      <c r="GN337" s="55"/>
      <c r="GO337" s="55"/>
      <c r="GP337" s="55"/>
      <c r="GQ337" s="55"/>
      <c r="GR337" s="55"/>
      <c r="GS337" s="55"/>
      <c r="GT337" s="55"/>
      <c r="GU337" s="55"/>
      <c r="GV337" s="55"/>
      <c r="GW337" s="55"/>
      <c r="GX337" s="55"/>
      <c r="GY337" s="55"/>
      <c r="GZ337" s="55"/>
      <c r="HA337" s="55"/>
      <c r="HB337" s="55"/>
      <c r="HC337" s="55"/>
    </row>
    <row r="338" spans="2:211" s="56" customFormat="1" ht="16.5" customHeight="1" x14ac:dyDescent="0.25">
      <c r="B338" s="130">
        <v>336</v>
      </c>
      <c r="C338" s="49">
        <v>43922</v>
      </c>
      <c r="D338" s="50">
        <v>-0.31</v>
      </c>
      <c r="E338" s="51">
        <f t="shared" si="13"/>
        <v>0.99690000000000001</v>
      </c>
      <c r="F338" s="133">
        <f>ROUND(PRODUCT(E338:$E$359),6)</f>
        <v>1.125272</v>
      </c>
      <c r="G338" s="153">
        <v>6101.06</v>
      </c>
      <c r="H338" s="168"/>
      <c r="I338" s="169">
        <f t="shared" si="12"/>
        <v>0</v>
      </c>
      <c r="J338" s="141"/>
      <c r="K338" s="136"/>
      <c r="L338" s="129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5"/>
      <c r="DE338" s="55"/>
      <c r="DF338" s="55"/>
      <c r="DG338" s="55"/>
      <c r="DH338" s="55"/>
      <c r="DI338" s="55"/>
      <c r="DJ338" s="55"/>
      <c r="DK338" s="55"/>
      <c r="DL338" s="55"/>
      <c r="DM338" s="55"/>
      <c r="DN338" s="55"/>
      <c r="DO338" s="55"/>
      <c r="DP338" s="55"/>
      <c r="DQ338" s="55"/>
      <c r="DR338" s="55"/>
      <c r="DS338" s="55"/>
      <c r="DT338" s="55"/>
      <c r="DU338" s="55"/>
      <c r="DV338" s="55"/>
      <c r="DW338" s="55"/>
      <c r="DX338" s="55"/>
      <c r="DY338" s="55"/>
      <c r="DZ338" s="55"/>
      <c r="EA338" s="55"/>
      <c r="EB338" s="55"/>
      <c r="EC338" s="55"/>
      <c r="ED338" s="55"/>
      <c r="EE338" s="55"/>
      <c r="EF338" s="55"/>
      <c r="EG338" s="55"/>
      <c r="EH338" s="55"/>
      <c r="EI338" s="55"/>
      <c r="EJ338" s="55"/>
      <c r="EK338" s="55"/>
      <c r="EL338" s="55"/>
      <c r="EM338" s="55"/>
      <c r="EN338" s="55"/>
      <c r="EO338" s="55"/>
      <c r="EP338" s="55"/>
      <c r="EQ338" s="55"/>
      <c r="ER338" s="55"/>
      <c r="ES338" s="55"/>
      <c r="ET338" s="55"/>
      <c r="EU338" s="55"/>
      <c r="EV338" s="55"/>
      <c r="EW338" s="55"/>
      <c r="EX338" s="55"/>
      <c r="EY338" s="55"/>
      <c r="EZ338" s="55"/>
      <c r="FA338" s="55"/>
      <c r="FB338" s="55"/>
      <c r="FC338" s="55"/>
      <c r="FD338" s="55"/>
      <c r="FE338" s="55"/>
      <c r="FF338" s="55"/>
      <c r="FG338" s="55"/>
      <c r="FH338" s="55"/>
      <c r="FI338" s="55"/>
      <c r="FJ338" s="55"/>
      <c r="FK338" s="55"/>
      <c r="FL338" s="55"/>
      <c r="FM338" s="55"/>
      <c r="FN338" s="55"/>
      <c r="FO338" s="55"/>
      <c r="FP338" s="55"/>
      <c r="FQ338" s="55"/>
      <c r="FR338" s="55"/>
      <c r="FS338" s="55"/>
      <c r="FT338" s="55"/>
      <c r="FU338" s="55"/>
      <c r="FV338" s="55"/>
      <c r="FW338" s="55"/>
      <c r="FX338" s="55"/>
      <c r="FY338" s="55"/>
      <c r="FZ338" s="55"/>
      <c r="GA338" s="55"/>
      <c r="GB338" s="55"/>
      <c r="GC338" s="55"/>
      <c r="GD338" s="55"/>
      <c r="GE338" s="55"/>
      <c r="GF338" s="55"/>
      <c r="GG338" s="55"/>
      <c r="GH338" s="55"/>
      <c r="GI338" s="55"/>
      <c r="GJ338" s="55"/>
      <c r="GK338" s="55"/>
      <c r="GL338" s="55"/>
      <c r="GM338" s="55"/>
      <c r="GN338" s="55"/>
      <c r="GO338" s="55"/>
      <c r="GP338" s="55"/>
      <c r="GQ338" s="55"/>
      <c r="GR338" s="55"/>
      <c r="GS338" s="55"/>
      <c r="GT338" s="55"/>
      <c r="GU338" s="55"/>
      <c r="GV338" s="55"/>
      <c r="GW338" s="55"/>
      <c r="GX338" s="55"/>
      <c r="GY338" s="55"/>
      <c r="GZ338" s="55"/>
      <c r="HA338" s="55"/>
      <c r="HB338" s="55"/>
      <c r="HC338" s="55"/>
    </row>
    <row r="339" spans="2:211" s="56" customFormat="1" ht="16.5" customHeight="1" x14ac:dyDescent="0.25">
      <c r="B339" s="130">
        <v>337</v>
      </c>
      <c r="C339" s="49">
        <v>43952</v>
      </c>
      <c r="D339" s="50">
        <v>-0.38</v>
      </c>
      <c r="E339" s="51">
        <f t="shared" si="13"/>
        <v>0.99619999999999997</v>
      </c>
      <c r="F339" s="133">
        <f>ROUND(PRODUCT(E339:$E$359),6)</f>
        <v>1.128771</v>
      </c>
      <c r="G339" s="153">
        <v>6101.06</v>
      </c>
      <c r="H339" s="168"/>
      <c r="I339" s="169">
        <f t="shared" si="12"/>
        <v>0</v>
      </c>
      <c r="J339" s="141"/>
      <c r="K339" s="136"/>
      <c r="L339" s="129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  <c r="DK339" s="55"/>
      <c r="DL339" s="55"/>
      <c r="DM339" s="55"/>
      <c r="DN339" s="55"/>
      <c r="DO339" s="55"/>
      <c r="DP339" s="55"/>
      <c r="DQ339" s="55"/>
      <c r="DR339" s="55"/>
      <c r="DS339" s="55"/>
      <c r="DT339" s="55"/>
      <c r="DU339" s="55"/>
      <c r="DV339" s="55"/>
      <c r="DW339" s="55"/>
      <c r="DX339" s="55"/>
      <c r="DY339" s="55"/>
      <c r="DZ339" s="55"/>
      <c r="EA339" s="55"/>
      <c r="EB339" s="55"/>
      <c r="EC339" s="55"/>
      <c r="ED339" s="55"/>
      <c r="EE339" s="55"/>
      <c r="EF339" s="55"/>
      <c r="EG339" s="55"/>
      <c r="EH339" s="55"/>
      <c r="EI339" s="55"/>
      <c r="EJ339" s="55"/>
      <c r="EK339" s="55"/>
      <c r="EL339" s="55"/>
      <c r="EM339" s="55"/>
      <c r="EN339" s="55"/>
      <c r="EO339" s="55"/>
      <c r="EP339" s="55"/>
      <c r="EQ339" s="55"/>
      <c r="ER339" s="55"/>
      <c r="ES339" s="55"/>
      <c r="ET339" s="55"/>
      <c r="EU339" s="55"/>
      <c r="EV339" s="55"/>
      <c r="EW339" s="55"/>
      <c r="EX339" s="55"/>
      <c r="EY339" s="55"/>
      <c r="EZ339" s="55"/>
      <c r="FA339" s="55"/>
      <c r="FB339" s="55"/>
      <c r="FC339" s="55"/>
      <c r="FD339" s="55"/>
      <c r="FE339" s="55"/>
      <c r="FF339" s="55"/>
      <c r="FG339" s="55"/>
      <c r="FH339" s="55"/>
      <c r="FI339" s="55"/>
      <c r="FJ339" s="55"/>
      <c r="FK339" s="55"/>
      <c r="FL339" s="55"/>
      <c r="FM339" s="55"/>
      <c r="FN339" s="55"/>
      <c r="FO339" s="55"/>
      <c r="FP339" s="55"/>
      <c r="FQ339" s="55"/>
      <c r="FR339" s="55"/>
      <c r="FS339" s="55"/>
      <c r="FT339" s="55"/>
      <c r="FU339" s="55"/>
      <c r="FV339" s="55"/>
      <c r="FW339" s="55"/>
      <c r="FX339" s="55"/>
      <c r="FY339" s="55"/>
      <c r="FZ339" s="55"/>
      <c r="GA339" s="55"/>
      <c r="GB339" s="55"/>
      <c r="GC339" s="55"/>
      <c r="GD339" s="55"/>
      <c r="GE339" s="55"/>
      <c r="GF339" s="55"/>
      <c r="GG339" s="55"/>
      <c r="GH339" s="55"/>
      <c r="GI339" s="55"/>
      <c r="GJ339" s="55"/>
      <c r="GK339" s="55"/>
      <c r="GL339" s="55"/>
      <c r="GM339" s="55"/>
      <c r="GN339" s="55"/>
      <c r="GO339" s="55"/>
      <c r="GP339" s="55"/>
      <c r="GQ339" s="55"/>
      <c r="GR339" s="55"/>
      <c r="GS339" s="55"/>
      <c r="GT339" s="55"/>
      <c r="GU339" s="55"/>
      <c r="GV339" s="55"/>
      <c r="GW339" s="55"/>
      <c r="GX339" s="55"/>
      <c r="GY339" s="55"/>
      <c r="GZ339" s="55"/>
      <c r="HA339" s="55"/>
      <c r="HB339" s="55"/>
      <c r="HC339" s="55"/>
    </row>
    <row r="340" spans="2:211" s="56" customFormat="1" ht="16.5" customHeight="1" x14ac:dyDescent="0.25">
      <c r="B340" s="130">
        <v>338</v>
      </c>
      <c r="C340" s="49">
        <v>43983</v>
      </c>
      <c r="D340" s="50">
        <v>0.26</v>
      </c>
      <c r="E340" s="51">
        <f t="shared" si="13"/>
        <v>1.0025999999999999</v>
      </c>
      <c r="F340" s="133">
        <f>ROUND(PRODUCT(E340:$E$359),6)</f>
        <v>1.1330769999999999</v>
      </c>
      <c r="G340" s="153">
        <v>6101.06</v>
      </c>
      <c r="H340" s="168"/>
      <c r="I340" s="169">
        <f t="shared" si="12"/>
        <v>0</v>
      </c>
      <c r="J340" s="141"/>
      <c r="K340" s="136"/>
      <c r="L340" s="129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  <c r="DK340" s="55"/>
      <c r="DL340" s="55"/>
      <c r="DM340" s="55"/>
      <c r="DN340" s="55"/>
      <c r="DO340" s="55"/>
      <c r="DP340" s="55"/>
      <c r="DQ340" s="55"/>
      <c r="DR340" s="55"/>
      <c r="DS340" s="55"/>
      <c r="DT340" s="55"/>
      <c r="DU340" s="55"/>
      <c r="DV340" s="55"/>
      <c r="DW340" s="55"/>
      <c r="DX340" s="55"/>
      <c r="DY340" s="55"/>
      <c r="DZ340" s="55"/>
      <c r="EA340" s="55"/>
      <c r="EB340" s="55"/>
      <c r="EC340" s="55"/>
      <c r="ED340" s="55"/>
      <c r="EE340" s="55"/>
      <c r="EF340" s="55"/>
      <c r="EG340" s="55"/>
      <c r="EH340" s="55"/>
      <c r="EI340" s="55"/>
      <c r="EJ340" s="55"/>
      <c r="EK340" s="55"/>
      <c r="EL340" s="55"/>
      <c r="EM340" s="55"/>
      <c r="EN340" s="55"/>
      <c r="EO340" s="55"/>
      <c r="EP340" s="55"/>
      <c r="EQ340" s="55"/>
      <c r="ER340" s="55"/>
      <c r="ES340" s="55"/>
      <c r="ET340" s="55"/>
      <c r="EU340" s="55"/>
      <c r="EV340" s="55"/>
      <c r="EW340" s="55"/>
      <c r="EX340" s="55"/>
      <c r="EY340" s="55"/>
      <c r="EZ340" s="55"/>
      <c r="FA340" s="55"/>
      <c r="FB340" s="55"/>
      <c r="FC340" s="55"/>
      <c r="FD340" s="55"/>
      <c r="FE340" s="55"/>
      <c r="FF340" s="55"/>
      <c r="FG340" s="55"/>
      <c r="FH340" s="55"/>
      <c r="FI340" s="55"/>
      <c r="FJ340" s="55"/>
      <c r="FK340" s="55"/>
      <c r="FL340" s="55"/>
      <c r="FM340" s="55"/>
      <c r="FN340" s="55"/>
      <c r="FO340" s="55"/>
      <c r="FP340" s="55"/>
      <c r="FQ340" s="55"/>
      <c r="FR340" s="55"/>
      <c r="FS340" s="55"/>
      <c r="FT340" s="55"/>
      <c r="FU340" s="55"/>
      <c r="FV340" s="55"/>
      <c r="FW340" s="55"/>
      <c r="FX340" s="55"/>
      <c r="FY340" s="55"/>
      <c r="FZ340" s="55"/>
      <c r="GA340" s="55"/>
      <c r="GB340" s="55"/>
      <c r="GC340" s="55"/>
      <c r="GD340" s="55"/>
      <c r="GE340" s="55"/>
      <c r="GF340" s="55"/>
      <c r="GG340" s="55"/>
      <c r="GH340" s="55"/>
      <c r="GI340" s="55"/>
      <c r="GJ340" s="55"/>
      <c r="GK340" s="55"/>
      <c r="GL340" s="55"/>
      <c r="GM340" s="55"/>
      <c r="GN340" s="55"/>
      <c r="GO340" s="55"/>
      <c r="GP340" s="55"/>
      <c r="GQ340" s="55"/>
      <c r="GR340" s="55"/>
      <c r="GS340" s="55"/>
      <c r="GT340" s="55"/>
      <c r="GU340" s="55"/>
      <c r="GV340" s="55"/>
      <c r="GW340" s="55"/>
      <c r="GX340" s="55"/>
      <c r="GY340" s="55"/>
      <c r="GZ340" s="55"/>
      <c r="HA340" s="55"/>
      <c r="HB340" s="55"/>
      <c r="HC340" s="55"/>
    </row>
    <row r="341" spans="2:211" s="56" customFormat="1" ht="16.5" customHeight="1" x14ac:dyDescent="0.25">
      <c r="B341" s="130">
        <v>339</v>
      </c>
      <c r="C341" s="49">
        <v>44013</v>
      </c>
      <c r="D341" s="50">
        <v>0.36</v>
      </c>
      <c r="E341" s="51">
        <f t="shared" si="13"/>
        <v>1.0036</v>
      </c>
      <c r="F341" s="133">
        <f>ROUND(PRODUCT(E341:$E$359),6)</f>
        <v>1.130139</v>
      </c>
      <c r="G341" s="153">
        <v>6101.06</v>
      </c>
      <c r="H341" s="168"/>
      <c r="I341" s="169">
        <f t="shared" si="12"/>
        <v>0</v>
      </c>
      <c r="J341" s="141"/>
      <c r="K341" s="136"/>
      <c r="L341" s="129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  <c r="CR341" s="55"/>
      <c r="CS341" s="55"/>
      <c r="CT341" s="55"/>
      <c r="CU341" s="55"/>
      <c r="CV341" s="55"/>
      <c r="CW341" s="55"/>
      <c r="CX341" s="55"/>
      <c r="CY341" s="55"/>
      <c r="CZ341" s="55"/>
      <c r="DA341" s="55"/>
      <c r="DB341" s="55"/>
      <c r="DC341" s="55"/>
      <c r="DD341" s="55"/>
      <c r="DE341" s="55"/>
      <c r="DF341" s="55"/>
      <c r="DG341" s="55"/>
      <c r="DH341" s="55"/>
      <c r="DI341" s="55"/>
      <c r="DJ341" s="55"/>
      <c r="DK341" s="55"/>
      <c r="DL341" s="55"/>
      <c r="DM341" s="55"/>
      <c r="DN341" s="55"/>
      <c r="DO341" s="55"/>
      <c r="DP341" s="55"/>
      <c r="DQ341" s="55"/>
      <c r="DR341" s="55"/>
      <c r="DS341" s="55"/>
      <c r="DT341" s="55"/>
      <c r="DU341" s="55"/>
      <c r="DV341" s="55"/>
      <c r="DW341" s="55"/>
      <c r="DX341" s="55"/>
      <c r="DY341" s="55"/>
      <c r="DZ341" s="55"/>
      <c r="EA341" s="55"/>
      <c r="EB341" s="55"/>
      <c r="EC341" s="55"/>
      <c r="ED341" s="55"/>
      <c r="EE341" s="55"/>
      <c r="EF341" s="55"/>
      <c r="EG341" s="55"/>
      <c r="EH341" s="55"/>
      <c r="EI341" s="55"/>
      <c r="EJ341" s="55"/>
      <c r="EK341" s="55"/>
      <c r="EL341" s="55"/>
      <c r="EM341" s="55"/>
      <c r="EN341" s="55"/>
      <c r="EO341" s="55"/>
      <c r="EP341" s="55"/>
      <c r="EQ341" s="55"/>
      <c r="ER341" s="55"/>
      <c r="ES341" s="55"/>
      <c r="ET341" s="55"/>
      <c r="EU341" s="55"/>
      <c r="EV341" s="55"/>
      <c r="EW341" s="55"/>
      <c r="EX341" s="55"/>
      <c r="EY341" s="55"/>
      <c r="EZ341" s="55"/>
      <c r="FA341" s="55"/>
      <c r="FB341" s="55"/>
      <c r="FC341" s="55"/>
      <c r="FD341" s="55"/>
      <c r="FE341" s="55"/>
      <c r="FF341" s="55"/>
      <c r="FG341" s="55"/>
      <c r="FH341" s="55"/>
      <c r="FI341" s="55"/>
      <c r="FJ341" s="55"/>
      <c r="FK341" s="55"/>
      <c r="FL341" s="55"/>
      <c r="FM341" s="55"/>
      <c r="FN341" s="55"/>
      <c r="FO341" s="55"/>
      <c r="FP341" s="55"/>
      <c r="FQ341" s="55"/>
      <c r="FR341" s="55"/>
      <c r="FS341" s="55"/>
      <c r="FT341" s="55"/>
      <c r="FU341" s="55"/>
      <c r="FV341" s="55"/>
      <c r="FW341" s="55"/>
      <c r="FX341" s="55"/>
      <c r="FY341" s="55"/>
      <c r="FZ341" s="55"/>
      <c r="GA341" s="55"/>
      <c r="GB341" s="55"/>
      <c r="GC341" s="55"/>
      <c r="GD341" s="55"/>
      <c r="GE341" s="55"/>
      <c r="GF341" s="55"/>
      <c r="GG341" s="55"/>
      <c r="GH341" s="55"/>
      <c r="GI341" s="55"/>
      <c r="GJ341" s="55"/>
      <c r="GK341" s="55"/>
      <c r="GL341" s="55"/>
      <c r="GM341" s="55"/>
      <c r="GN341" s="55"/>
      <c r="GO341" s="55"/>
      <c r="GP341" s="55"/>
      <c r="GQ341" s="55"/>
      <c r="GR341" s="55"/>
      <c r="GS341" s="55"/>
      <c r="GT341" s="55"/>
      <c r="GU341" s="55"/>
      <c r="GV341" s="55"/>
      <c r="GW341" s="55"/>
      <c r="GX341" s="55"/>
      <c r="GY341" s="55"/>
      <c r="GZ341" s="55"/>
      <c r="HA341" s="55"/>
      <c r="HB341" s="55"/>
      <c r="HC341" s="55"/>
    </row>
    <row r="342" spans="2:211" s="56" customFormat="1" ht="16.5" customHeight="1" x14ac:dyDescent="0.25">
      <c r="B342" s="130">
        <v>340</v>
      </c>
      <c r="C342" s="49">
        <v>44044</v>
      </c>
      <c r="D342" s="50">
        <v>0.24</v>
      </c>
      <c r="E342" s="51">
        <f t="shared" si="13"/>
        <v>1.0024</v>
      </c>
      <c r="F342" s="133">
        <f>ROUND(PRODUCT(E342:$E$359),6)</f>
        <v>1.126085</v>
      </c>
      <c r="G342" s="153">
        <v>6101.06</v>
      </c>
      <c r="H342" s="168"/>
      <c r="I342" s="169">
        <f t="shared" si="12"/>
        <v>0</v>
      </c>
      <c r="J342" s="141"/>
      <c r="K342" s="136"/>
      <c r="L342" s="129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  <c r="CZ342" s="55"/>
      <c r="DA342" s="55"/>
      <c r="DB342" s="55"/>
      <c r="DC342" s="55"/>
      <c r="DD342" s="55"/>
      <c r="DE342" s="55"/>
      <c r="DF342" s="55"/>
      <c r="DG342" s="55"/>
      <c r="DH342" s="55"/>
      <c r="DI342" s="55"/>
      <c r="DJ342" s="55"/>
      <c r="DK342" s="55"/>
      <c r="DL342" s="55"/>
      <c r="DM342" s="55"/>
      <c r="DN342" s="55"/>
      <c r="DO342" s="55"/>
      <c r="DP342" s="55"/>
      <c r="DQ342" s="55"/>
      <c r="DR342" s="55"/>
      <c r="DS342" s="55"/>
      <c r="DT342" s="55"/>
      <c r="DU342" s="55"/>
      <c r="DV342" s="55"/>
      <c r="DW342" s="55"/>
      <c r="DX342" s="55"/>
      <c r="DY342" s="55"/>
      <c r="DZ342" s="55"/>
      <c r="EA342" s="55"/>
      <c r="EB342" s="55"/>
      <c r="EC342" s="55"/>
      <c r="ED342" s="55"/>
      <c r="EE342" s="55"/>
      <c r="EF342" s="55"/>
      <c r="EG342" s="55"/>
      <c r="EH342" s="55"/>
      <c r="EI342" s="55"/>
      <c r="EJ342" s="55"/>
      <c r="EK342" s="55"/>
      <c r="EL342" s="55"/>
      <c r="EM342" s="55"/>
      <c r="EN342" s="55"/>
      <c r="EO342" s="55"/>
      <c r="EP342" s="55"/>
      <c r="EQ342" s="55"/>
      <c r="ER342" s="55"/>
      <c r="ES342" s="55"/>
      <c r="ET342" s="55"/>
      <c r="EU342" s="55"/>
      <c r="EV342" s="55"/>
      <c r="EW342" s="55"/>
      <c r="EX342" s="55"/>
      <c r="EY342" s="55"/>
      <c r="EZ342" s="55"/>
      <c r="FA342" s="55"/>
      <c r="FB342" s="55"/>
      <c r="FC342" s="55"/>
      <c r="FD342" s="55"/>
      <c r="FE342" s="55"/>
      <c r="FF342" s="55"/>
      <c r="FG342" s="55"/>
      <c r="FH342" s="55"/>
      <c r="FI342" s="55"/>
      <c r="FJ342" s="55"/>
      <c r="FK342" s="55"/>
      <c r="FL342" s="55"/>
      <c r="FM342" s="55"/>
      <c r="FN342" s="55"/>
      <c r="FO342" s="55"/>
      <c r="FP342" s="55"/>
      <c r="FQ342" s="55"/>
      <c r="FR342" s="55"/>
      <c r="FS342" s="55"/>
      <c r="FT342" s="55"/>
      <c r="FU342" s="55"/>
      <c r="FV342" s="55"/>
      <c r="FW342" s="55"/>
      <c r="FX342" s="55"/>
      <c r="FY342" s="55"/>
      <c r="FZ342" s="55"/>
      <c r="GA342" s="55"/>
      <c r="GB342" s="55"/>
      <c r="GC342" s="55"/>
      <c r="GD342" s="55"/>
      <c r="GE342" s="55"/>
      <c r="GF342" s="55"/>
      <c r="GG342" s="55"/>
      <c r="GH342" s="55"/>
      <c r="GI342" s="55"/>
      <c r="GJ342" s="55"/>
      <c r="GK342" s="55"/>
      <c r="GL342" s="55"/>
      <c r="GM342" s="55"/>
      <c r="GN342" s="55"/>
      <c r="GO342" s="55"/>
      <c r="GP342" s="55"/>
      <c r="GQ342" s="55"/>
      <c r="GR342" s="55"/>
      <c r="GS342" s="55"/>
      <c r="GT342" s="55"/>
      <c r="GU342" s="55"/>
      <c r="GV342" s="55"/>
      <c r="GW342" s="55"/>
      <c r="GX342" s="55"/>
      <c r="GY342" s="55"/>
      <c r="GZ342" s="55"/>
      <c r="HA342" s="55"/>
      <c r="HB342" s="55"/>
      <c r="HC342" s="55"/>
    </row>
    <row r="343" spans="2:211" s="56" customFormat="1" ht="16.5" customHeight="1" x14ac:dyDescent="0.25">
      <c r="B343" s="130">
        <v>341</v>
      </c>
      <c r="C343" s="49">
        <v>44075</v>
      </c>
      <c r="D343" s="50">
        <v>0.64</v>
      </c>
      <c r="E343" s="51">
        <f t="shared" si="13"/>
        <v>1.0064</v>
      </c>
      <c r="F343" s="133">
        <f>ROUND(PRODUCT(E343:$E$359),6)</f>
        <v>1.123389</v>
      </c>
      <c r="G343" s="153">
        <v>6101.06</v>
      </c>
      <c r="H343" s="168"/>
      <c r="I343" s="169">
        <f t="shared" si="12"/>
        <v>0</v>
      </c>
      <c r="J343" s="141"/>
      <c r="K343" s="136"/>
      <c r="L343" s="129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  <c r="CZ343" s="55"/>
      <c r="DA343" s="55"/>
      <c r="DB343" s="55"/>
      <c r="DC343" s="55"/>
      <c r="DD343" s="55"/>
      <c r="DE343" s="55"/>
      <c r="DF343" s="55"/>
      <c r="DG343" s="55"/>
      <c r="DH343" s="55"/>
      <c r="DI343" s="55"/>
      <c r="DJ343" s="55"/>
      <c r="DK343" s="55"/>
      <c r="DL343" s="55"/>
      <c r="DM343" s="55"/>
      <c r="DN343" s="55"/>
      <c r="DO343" s="55"/>
      <c r="DP343" s="55"/>
      <c r="DQ343" s="55"/>
      <c r="DR343" s="55"/>
      <c r="DS343" s="55"/>
      <c r="DT343" s="55"/>
      <c r="DU343" s="55"/>
      <c r="DV343" s="55"/>
      <c r="DW343" s="55"/>
      <c r="DX343" s="55"/>
      <c r="DY343" s="55"/>
      <c r="DZ343" s="55"/>
      <c r="EA343" s="55"/>
      <c r="EB343" s="55"/>
      <c r="EC343" s="55"/>
      <c r="ED343" s="55"/>
      <c r="EE343" s="55"/>
      <c r="EF343" s="55"/>
      <c r="EG343" s="55"/>
      <c r="EH343" s="55"/>
      <c r="EI343" s="55"/>
      <c r="EJ343" s="55"/>
      <c r="EK343" s="55"/>
      <c r="EL343" s="55"/>
      <c r="EM343" s="55"/>
      <c r="EN343" s="55"/>
      <c r="EO343" s="55"/>
      <c r="EP343" s="55"/>
      <c r="EQ343" s="55"/>
      <c r="ER343" s="55"/>
      <c r="ES343" s="55"/>
      <c r="ET343" s="55"/>
      <c r="EU343" s="55"/>
      <c r="EV343" s="55"/>
      <c r="EW343" s="55"/>
      <c r="EX343" s="55"/>
      <c r="EY343" s="55"/>
      <c r="EZ343" s="55"/>
      <c r="FA343" s="55"/>
      <c r="FB343" s="55"/>
      <c r="FC343" s="55"/>
      <c r="FD343" s="55"/>
      <c r="FE343" s="55"/>
      <c r="FF343" s="55"/>
      <c r="FG343" s="55"/>
      <c r="FH343" s="55"/>
      <c r="FI343" s="55"/>
      <c r="FJ343" s="55"/>
      <c r="FK343" s="55"/>
      <c r="FL343" s="55"/>
      <c r="FM343" s="55"/>
      <c r="FN343" s="55"/>
      <c r="FO343" s="55"/>
      <c r="FP343" s="55"/>
      <c r="FQ343" s="55"/>
      <c r="FR343" s="55"/>
      <c r="FS343" s="55"/>
      <c r="FT343" s="55"/>
      <c r="FU343" s="55"/>
      <c r="FV343" s="55"/>
      <c r="FW343" s="55"/>
      <c r="FX343" s="55"/>
      <c r="FY343" s="55"/>
      <c r="FZ343" s="55"/>
      <c r="GA343" s="55"/>
      <c r="GB343" s="55"/>
      <c r="GC343" s="55"/>
      <c r="GD343" s="55"/>
      <c r="GE343" s="55"/>
      <c r="GF343" s="55"/>
      <c r="GG343" s="55"/>
      <c r="GH343" s="55"/>
      <c r="GI343" s="55"/>
      <c r="GJ343" s="55"/>
      <c r="GK343" s="55"/>
      <c r="GL343" s="55"/>
      <c r="GM343" s="55"/>
      <c r="GN343" s="55"/>
      <c r="GO343" s="55"/>
      <c r="GP343" s="55"/>
      <c r="GQ343" s="55"/>
      <c r="GR343" s="55"/>
      <c r="GS343" s="55"/>
      <c r="GT343" s="55"/>
      <c r="GU343" s="55"/>
      <c r="GV343" s="55"/>
      <c r="GW343" s="55"/>
      <c r="GX343" s="55"/>
      <c r="GY343" s="55"/>
      <c r="GZ343" s="55"/>
      <c r="HA343" s="55"/>
      <c r="HB343" s="55"/>
      <c r="HC343" s="55"/>
    </row>
    <row r="344" spans="2:211" s="56" customFormat="1" ht="16.5" customHeight="1" x14ac:dyDescent="0.25">
      <c r="B344" s="130">
        <v>342</v>
      </c>
      <c r="C344" s="49">
        <v>44105</v>
      </c>
      <c r="D344" s="50">
        <v>0.86</v>
      </c>
      <c r="E344" s="51">
        <f t="shared" si="13"/>
        <v>1.0085999999999999</v>
      </c>
      <c r="F344" s="133">
        <f>ROUND(PRODUCT(E344:$E$359),6)</f>
        <v>1.1162449999999999</v>
      </c>
      <c r="G344" s="153">
        <v>6101.06</v>
      </c>
      <c r="H344" s="168"/>
      <c r="I344" s="169">
        <f t="shared" si="12"/>
        <v>0</v>
      </c>
      <c r="J344" s="141"/>
      <c r="K344" s="136"/>
      <c r="L344" s="129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  <c r="DC344" s="55"/>
      <c r="DD344" s="55"/>
      <c r="DE344" s="55"/>
      <c r="DF344" s="55"/>
      <c r="DG344" s="55"/>
      <c r="DH344" s="55"/>
      <c r="DI344" s="55"/>
      <c r="DJ344" s="55"/>
      <c r="DK344" s="55"/>
      <c r="DL344" s="55"/>
      <c r="DM344" s="55"/>
      <c r="DN344" s="55"/>
      <c r="DO344" s="55"/>
      <c r="DP344" s="55"/>
      <c r="DQ344" s="55"/>
      <c r="DR344" s="55"/>
      <c r="DS344" s="55"/>
      <c r="DT344" s="55"/>
      <c r="DU344" s="55"/>
      <c r="DV344" s="55"/>
      <c r="DW344" s="55"/>
      <c r="DX344" s="55"/>
      <c r="DY344" s="55"/>
      <c r="DZ344" s="55"/>
      <c r="EA344" s="55"/>
      <c r="EB344" s="55"/>
      <c r="EC344" s="55"/>
      <c r="ED344" s="55"/>
      <c r="EE344" s="55"/>
      <c r="EF344" s="55"/>
      <c r="EG344" s="55"/>
      <c r="EH344" s="55"/>
      <c r="EI344" s="55"/>
      <c r="EJ344" s="55"/>
      <c r="EK344" s="55"/>
      <c r="EL344" s="55"/>
      <c r="EM344" s="55"/>
      <c r="EN344" s="55"/>
      <c r="EO344" s="55"/>
      <c r="EP344" s="55"/>
      <c r="EQ344" s="55"/>
      <c r="ER344" s="55"/>
      <c r="ES344" s="55"/>
      <c r="ET344" s="55"/>
      <c r="EU344" s="55"/>
      <c r="EV344" s="55"/>
      <c r="EW344" s="55"/>
      <c r="EX344" s="55"/>
      <c r="EY344" s="55"/>
      <c r="EZ344" s="55"/>
      <c r="FA344" s="55"/>
      <c r="FB344" s="55"/>
      <c r="FC344" s="55"/>
      <c r="FD344" s="55"/>
      <c r="FE344" s="55"/>
      <c r="FF344" s="55"/>
      <c r="FG344" s="55"/>
      <c r="FH344" s="55"/>
      <c r="FI344" s="55"/>
      <c r="FJ344" s="55"/>
      <c r="FK344" s="55"/>
      <c r="FL344" s="55"/>
      <c r="FM344" s="55"/>
      <c r="FN344" s="55"/>
      <c r="FO344" s="55"/>
      <c r="FP344" s="55"/>
      <c r="FQ344" s="55"/>
      <c r="FR344" s="55"/>
      <c r="FS344" s="55"/>
      <c r="FT344" s="55"/>
      <c r="FU344" s="55"/>
      <c r="FV344" s="55"/>
      <c r="FW344" s="55"/>
      <c r="FX344" s="55"/>
      <c r="FY344" s="55"/>
      <c r="FZ344" s="55"/>
      <c r="GA344" s="55"/>
      <c r="GB344" s="55"/>
      <c r="GC344" s="55"/>
      <c r="GD344" s="55"/>
      <c r="GE344" s="55"/>
      <c r="GF344" s="55"/>
      <c r="GG344" s="55"/>
      <c r="GH344" s="55"/>
      <c r="GI344" s="55"/>
      <c r="GJ344" s="55"/>
      <c r="GK344" s="55"/>
      <c r="GL344" s="55"/>
      <c r="GM344" s="55"/>
      <c r="GN344" s="55"/>
      <c r="GO344" s="55"/>
      <c r="GP344" s="55"/>
      <c r="GQ344" s="55"/>
      <c r="GR344" s="55"/>
      <c r="GS344" s="55"/>
      <c r="GT344" s="55"/>
      <c r="GU344" s="55"/>
      <c r="GV344" s="55"/>
      <c r="GW344" s="55"/>
      <c r="GX344" s="55"/>
      <c r="GY344" s="55"/>
      <c r="GZ344" s="55"/>
      <c r="HA344" s="55"/>
      <c r="HB344" s="55"/>
      <c r="HC344" s="55"/>
    </row>
    <row r="345" spans="2:211" s="56" customFormat="1" ht="16.5" customHeight="1" x14ac:dyDescent="0.25">
      <c r="B345" s="130">
        <v>343</v>
      </c>
      <c r="C345" s="49">
        <v>44136</v>
      </c>
      <c r="D345" s="50">
        <v>0.89</v>
      </c>
      <c r="E345" s="51">
        <f t="shared" si="13"/>
        <v>1.0088999999999999</v>
      </c>
      <c r="F345" s="133">
        <f>ROUND(PRODUCT(E345:$E$359),6)</f>
        <v>1.106727</v>
      </c>
      <c r="G345" s="153">
        <v>6101.06</v>
      </c>
      <c r="H345" s="168"/>
      <c r="I345" s="169">
        <f t="shared" si="12"/>
        <v>0</v>
      </c>
      <c r="J345" s="141"/>
      <c r="K345" s="136"/>
      <c r="L345" s="129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  <c r="CZ345" s="55"/>
      <c r="DA345" s="55"/>
      <c r="DB345" s="55"/>
      <c r="DC345" s="55"/>
      <c r="DD345" s="55"/>
      <c r="DE345" s="55"/>
      <c r="DF345" s="55"/>
      <c r="DG345" s="55"/>
      <c r="DH345" s="55"/>
      <c r="DI345" s="55"/>
      <c r="DJ345" s="55"/>
      <c r="DK345" s="55"/>
      <c r="DL345" s="55"/>
      <c r="DM345" s="55"/>
      <c r="DN345" s="55"/>
      <c r="DO345" s="55"/>
      <c r="DP345" s="55"/>
      <c r="DQ345" s="55"/>
      <c r="DR345" s="55"/>
      <c r="DS345" s="55"/>
      <c r="DT345" s="55"/>
      <c r="DU345" s="55"/>
      <c r="DV345" s="55"/>
      <c r="DW345" s="55"/>
      <c r="DX345" s="55"/>
      <c r="DY345" s="55"/>
      <c r="DZ345" s="55"/>
      <c r="EA345" s="55"/>
      <c r="EB345" s="55"/>
      <c r="EC345" s="55"/>
      <c r="ED345" s="55"/>
      <c r="EE345" s="55"/>
      <c r="EF345" s="55"/>
      <c r="EG345" s="55"/>
      <c r="EH345" s="55"/>
      <c r="EI345" s="55"/>
      <c r="EJ345" s="55"/>
      <c r="EK345" s="55"/>
      <c r="EL345" s="55"/>
      <c r="EM345" s="55"/>
      <c r="EN345" s="55"/>
      <c r="EO345" s="55"/>
      <c r="EP345" s="55"/>
      <c r="EQ345" s="55"/>
      <c r="ER345" s="55"/>
      <c r="ES345" s="55"/>
      <c r="ET345" s="55"/>
      <c r="EU345" s="55"/>
      <c r="EV345" s="55"/>
      <c r="EW345" s="55"/>
      <c r="EX345" s="55"/>
      <c r="EY345" s="55"/>
      <c r="EZ345" s="55"/>
      <c r="FA345" s="55"/>
      <c r="FB345" s="55"/>
      <c r="FC345" s="55"/>
      <c r="FD345" s="55"/>
      <c r="FE345" s="55"/>
      <c r="FF345" s="55"/>
      <c r="FG345" s="55"/>
      <c r="FH345" s="55"/>
      <c r="FI345" s="55"/>
      <c r="FJ345" s="55"/>
      <c r="FK345" s="55"/>
      <c r="FL345" s="55"/>
      <c r="FM345" s="55"/>
      <c r="FN345" s="55"/>
      <c r="FO345" s="55"/>
      <c r="FP345" s="55"/>
      <c r="FQ345" s="55"/>
      <c r="FR345" s="55"/>
      <c r="FS345" s="55"/>
      <c r="FT345" s="55"/>
      <c r="FU345" s="55"/>
      <c r="FV345" s="55"/>
      <c r="FW345" s="55"/>
      <c r="FX345" s="55"/>
      <c r="FY345" s="55"/>
      <c r="FZ345" s="55"/>
      <c r="GA345" s="55"/>
      <c r="GB345" s="55"/>
      <c r="GC345" s="55"/>
      <c r="GD345" s="55"/>
      <c r="GE345" s="55"/>
      <c r="GF345" s="55"/>
      <c r="GG345" s="55"/>
      <c r="GH345" s="55"/>
      <c r="GI345" s="55"/>
      <c r="GJ345" s="55"/>
      <c r="GK345" s="55"/>
      <c r="GL345" s="55"/>
      <c r="GM345" s="55"/>
      <c r="GN345" s="55"/>
      <c r="GO345" s="55"/>
      <c r="GP345" s="55"/>
      <c r="GQ345" s="55"/>
      <c r="GR345" s="55"/>
      <c r="GS345" s="55"/>
      <c r="GT345" s="55"/>
      <c r="GU345" s="55"/>
      <c r="GV345" s="55"/>
      <c r="GW345" s="55"/>
      <c r="GX345" s="55"/>
      <c r="GY345" s="55"/>
      <c r="GZ345" s="55"/>
      <c r="HA345" s="55"/>
      <c r="HB345" s="55"/>
      <c r="HC345" s="55"/>
    </row>
    <row r="346" spans="2:211" s="56" customFormat="1" ht="16.5" customHeight="1" x14ac:dyDescent="0.25">
      <c r="B346" s="130">
        <v>344</v>
      </c>
      <c r="C346" s="49">
        <v>44166</v>
      </c>
      <c r="D346" s="50">
        <v>1.35</v>
      </c>
      <c r="E346" s="51">
        <f t="shared" si="13"/>
        <v>1.0135000000000001</v>
      </c>
      <c r="F346" s="133">
        <f>ROUND(PRODUCT(E346:$E$359),6)</f>
        <v>1.0969640000000001</v>
      </c>
      <c r="G346" s="153">
        <v>6101.06</v>
      </c>
      <c r="H346" s="168"/>
      <c r="I346" s="169">
        <f t="shared" si="12"/>
        <v>0</v>
      </c>
      <c r="J346" s="141"/>
      <c r="K346" s="136"/>
      <c r="L346" s="129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  <c r="CZ346" s="55"/>
      <c r="DA346" s="55"/>
      <c r="DB346" s="55"/>
      <c r="DC346" s="55"/>
      <c r="DD346" s="55"/>
      <c r="DE346" s="55"/>
      <c r="DF346" s="55"/>
      <c r="DG346" s="55"/>
      <c r="DH346" s="55"/>
      <c r="DI346" s="55"/>
      <c r="DJ346" s="55"/>
      <c r="DK346" s="55"/>
      <c r="DL346" s="55"/>
      <c r="DM346" s="55"/>
      <c r="DN346" s="55"/>
      <c r="DO346" s="55"/>
      <c r="DP346" s="55"/>
      <c r="DQ346" s="55"/>
      <c r="DR346" s="55"/>
      <c r="DS346" s="55"/>
      <c r="DT346" s="55"/>
      <c r="DU346" s="55"/>
      <c r="DV346" s="55"/>
      <c r="DW346" s="55"/>
      <c r="DX346" s="55"/>
      <c r="DY346" s="55"/>
      <c r="DZ346" s="55"/>
      <c r="EA346" s="55"/>
      <c r="EB346" s="55"/>
      <c r="EC346" s="55"/>
      <c r="ED346" s="55"/>
      <c r="EE346" s="55"/>
      <c r="EF346" s="55"/>
      <c r="EG346" s="55"/>
      <c r="EH346" s="55"/>
      <c r="EI346" s="55"/>
      <c r="EJ346" s="55"/>
      <c r="EK346" s="55"/>
      <c r="EL346" s="55"/>
      <c r="EM346" s="55"/>
      <c r="EN346" s="55"/>
      <c r="EO346" s="55"/>
      <c r="EP346" s="55"/>
      <c r="EQ346" s="55"/>
      <c r="ER346" s="55"/>
      <c r="ES346" s="55"/>
      <c r="ET346" s="55"/>
      <c r="EU346" s="55"/>
      <c r="EV346" s="55"/>
      <c r="EW346" s="55"/>
      <c r="EX346" s="55"/>
      <c r="EY346" s="55"/>
      <c r="EZ346" s="55"/>
      <c r="FA346" s="55"/>
      <c r="FB346" s="55"/>
      <c r="FC346" s="55"/>
      <c r="FD346" s="55"/>
      <c r="FE346" s="55"/>
      <c r="FF346" s="55"/>
      <c r="FG346" s="55"/>
      <c r="FH346" s="55"/>
      <c r="FI346" s="55"/>
      <c r="FJ346" s="55"/>
      <c r="FK346" s="55"/>
      <c r="FL346" s="55"/>
      <c r="FM346" s="55"/>
      <c r="FN346" s="55"/>
      <c r="FO346" s="55"/>
      <c r="FP346" s="55"/>
      <c r="FQ346" s="55"/>
      <c r="FR346" s="55"/>
      <c r="FS346" s="55"/>
      <c r="FT346" s="55"/>
      <c r="FU346" s="55"/>
      <c r="FV346" s="55"/>
      <c r="FW346" s="55"/>
      <c r="FX346" s="55"/>
      <c r="FY346" s="55"/>
      <c r="FZ346" s="55"/>
      <c r="GA346" s="55"/>
      <c r="GB346" s="55"/>
      <c r="GC346" s="55"/>
      <c r="GD346" s="55"/>
      <c r="GE346" s="55"/>
      <c r="GF346" s="55"/>
      <c r="GG346" s="55"/>
      <c r="GH346" s="55"/>
      <c r="GI346" s="55"/>
      <c r="GJ346" s="55"/>
      <c r="GK346" s="55"/>
      <c r="GL346" s="55"/>
      <c r="GM346" s="55"/>
      <c r="GN346" s="55"/>
      <c r="GO346" s="55"/>
      <c r="GP346" s="55"/>
      <c r="GQ346" s="55"/>
      <c r="GR346" s="55"/>
      <c r="GS346" s="55"/>
      <c r="GT346" s="55"/>
      <c r="GU346" s="55"/>
      <c r="GV346" s="55"/>
      <c r="GW346" s="55"/>
      <c r="GX346" s="55"/>
      <c r="GY346" s="55"/>
      <c r="GZ346" s="55"/>
      <c r="HA346" s="55"/>
      <c r="HB346" s="55"/>
      <c r="HC346" s="55"/>
    </row>
    <row r="347" spans="2:211" s="56" customFormat="1" ht="16.5" customHeight="1" x14ac:dyDescent="0.25">
      <c r="B347" s="130">
        <v>345</v>
      </c>
      <c r="C347" s="22" t="s">
        <v>39</v>
      </c>
      <c r="D347" s="99">
        <v>1.35</v>
      </c>
      <c r="E347" s="51" t="s">
        <v>1</v>
      </c>
      <c r="F347" s="133">
        <f>ROUND(PRODUCT(E346:$E$359),6)</f>
        <v>1.0969640000000001</v>
      </c>
      <c r="G347" s="153">
        <v>6101.06</v>
      </c>
      <c r="H347" s="170">
        <f>H346</f>
        <v>0</v>
      </c>
      <c r="I347" s="169">
        <f>IF(H347&gt;G347,ROUND(H347*F347,2),0)</f>
        <v>0</v>
      </c>
      <c r="J347" s="141"/>
      <c r="K347" s="136"/>
      <c r="L347" s="129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  <c r="CZ347" s="55"/>
      <c r="DA347" s="55"/>
      <c r="DB347" s="55"/>
      <c r="DC347" s="55"/>
      <c r="DD347" s="55"/>
      <c r="DE347" s="55"/>
      <c r="DF347" s="55"/>
      <c r="DG347" s="55"/>
      <c r="DH347" s="55"/>
      <c r="DI347" s="55"/>
      <c r="DJ347" s="55"/>
      <c r="DK347" s="55"/>
      <c r="DL347" s="55"/>
      <c r="DM347" s="55"/>
      <c r="DN347" s="55"/>
      <c r="DO347" s="55"/>
      <c r="DP347" s="55"/>
      <c r="DQ347" s="55"/>
      <c r="DR347" s="55"/>
      <c r="DS347" s="55"/>
      <c r="DT347" s="55"/>
      <c r="DU347" s="55"/>
      <c r="DV347" s="55"/>
      <c r="DW347" s="55"/>
      <c r="DX347" s="55"/>
      <c r="DY347" s="55"/>
      <c r="DZ347" s="55"/>
      <c r="EA347" s="55"/>
      <c r="EB347" s="55"/>
      <c r="EC347" s="55"/>
      <c r="ED347" s="55"/>
      <c r="EE347" s="55"/>
      <c r="EF347" s="55"/>
      <c r="EG347" s="55"/>
      <c r="EH347" s="55"/>
      <c r="EI347" s="55"/>
      <c r="EJ347" s="55"/>
      <c r="EK347" s="55"/>
      <c r="EL347" s="55"/>
      <c r="EM347" s="55"/>
      <c r="EN347" s="55"/>
      <c r="EO347" s="55"/>
      <c r="EP347" s="55"/>
      <c r="EQ347" s="55"/>
      <c r="ER347" s="55"/>
      <c r="ES347" s="55"/>
      <c r="ET347" s="55"/>
      <c r="EU347" s="55"/>
      <c r="EV347" s="55"/>
      <c r="EW347" s="55"/>
      <c r="EX347" s="55"/>
      <c r="EY347" s="55"/>
      <c r="EZ347" s="55"/>
      <c r="FA347" s="55"/>
      <c r="FB347" s="55"/>
      <c r="FC347" s="55"/>
      <c r="FD347" s="55"/>
      <c r="FE347" s="55"/>
      <c r="FF347" s="55"/>
      <c r="FG347" s="55"/>
      <c r="FH347" s="55"/>
      <c r="FI347" s="55"/>
      <c r="FJ347" s="55"/>
      <c r="FK347" s="55"/>
      <c r="FL347" s="55"/>
      <c r="FM347" s="55"/>
      <c r="FN347" s="55"/>
      <c r="FO347" s="55"/>
      <c r="FP347" s="55"/>
      <c r="FQ347" s="55"/>
      <c r="FR347" s="55"/>
      <c r="FS347" s="55"/>
      <c r="FT347" s="55"/>
      <c r="FU347" s="55"/>
      <c r="FV347" s="55"/>
      <c r="FW347" s="55"/>
      <c r="FX347" s="55"/>
      <c r="FY347" s="55"/>
      <c r="FZ347" s="55"/>
      <c r="GA347" s="55"/>
      <c r="GB347" s="55"/>
      <c r="GC347" s="55"/>
      <c r="GD347" s="55"/>
      <c r="GE347" s="55"/>
      <c r="GF347" s="55"/>
      <c r="GG347" s="55"/>
      <c r="GH347" s="55"/>
      <c r="GI347" s="55"/>
      <c r="GJ347" s="55"/>
      <c r="GK347" s="55"/>
      <c r="GL347" s="55"/>
      <c r="GM347" s="55"/>
      <c r="GN347" s="55"/>
      <c r="GO347" s="55"/>
      <c r="GP347" s="55"/>
      <c r="GQ347" s="55"/>
      <c r="GR347" s="55"/>
      <c r="GS347" s="55"/>
      <c r="GT347" s="55"/>
      <c r="GU347" s="55"/>
      <c r="GV347" s="55"/>
      <c r="GW347" s="55"/>
      <c r="GX347" s="55"/>
      <c r="GY347" s="55"/>
      <c r="GZ347" s="55"/>
      <c r="HA347" s="55"/>
      <c r="HB347" s="55"/>
      <c r="HC347" s="55"/>
    </row>
    <row r="348" spans="2:211" s="56" customFormat="1" ht="16.5" customHeight="1" x14ac:dyDescent="0.25">
      <c r="B348" s="130">
        <v>346</v>
      </c>
      <c r="C348" s="49">
        <v>44197</v>
      </c>
      <c r="D348" s="50">
        <v>0.25</v>
      </c>
      <c r="E348" s="51">
        <f t="shared" si="13"/>
        <v>1.0024999999999999</v>
      </c>
      <c r="F348" s="133">
        <f>ROUND(PRODUCT(E348:$E$359),6)</f>
        <v>1.082352</v>
      </c>
      <c r="G348" s="153">
        <v>6433.57</v>
      </c>
      <c r="H348" s="168"/>
      <c r="I348" s="169">
        <f t="shared" si="12"/>
        <v>0</v>
      </c>
      <c r="J348" s="141"/>
      <c r="K348" s="136"/>
      <c r="L348" s="129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5"/>
      <c r="DB348" s="55"/>
      <c r="DC348" s="55"/>
      <c r="DD348" s="55"/>
      <c r="DE348" s="55"/>
      <c r="DF348" s="55"/>
      <c r="DG348" s="55"/>
      <c r="DH348" s="55"/>
      <c r="DI348" s="55"/>
      <c r="DJ348" s="55"/>
      <c r="DK348" s="55"/>
      <c r="DL348" s="55"/>
      <c r="DM348" s="55"/>
      <c r="DN348" s="55"/>
      <c r="DO348" s="55"/>
      <c r="DP348" s="55"/>
      <c r="DQ348" s="55"/>
      <c r="DR348" s="55"/>
      <c r="DS348" s="55"/>
      <c r="DT348" s="55"/>
      <c r="DU348" s="55"/>
      <c r="DV348" s="55"/>
      <c r="DW348" s="55"/>
      <c r="DX348" s="55"/>
      <c r="DY348" s="55"/>
      <c r="DZ348" s="55"/>
      <c r="EA348" s="55"/>
      <c r="EB348" s="55"/>
      <c r="EC348" s="55"/>
      <c r="ED348" s="55"/>
      <c r="EE348" s="55"/>
      <c r="EF348" s="55"/>
      <c r="EG348" s="55"/>
      <c r="EH348" s="55"/>
      <c r="EI348" s="55"/>
      <c r="EJ348" s="55"/>
      <c r="EK348" s="55"/>
      <c r="EL348" s="55"/>
      <c r="EM348" s="55"/>
      <c r="EN348" s="55"/>
      <c r="EO348" s="55"/>
      <c r="EP348" s="55"/>
      <c r="EQ348" s="55"/>
      <c r="ER348" s="55"/>
      <c r="ES348" s="55"/>
      <c r="ET348" s="55"/>
      <c r="EU348" s="55"/>
      <c r="EV348" s="55"/>
      <c r="EW348" s="55"/>
      <c r="EX348" s="55"/>
      <c r="EY348" s="55"/>
      <c r="EZ348" s="55"/>
      <c r="FA348" s="55"/>
      <c r="FB348" s="55"/>
      <c r="FC348" s="55"/>
      <c r="FD348" s="55"/>
      <c r="FE348" s="55"/>
      <c r="FF348" s="55"/>
      <c r="FG348" s="55"/>
      <c r="FH348" s="55"/>
      <c r="FI348" s="55"/>
      <c r="FJ348" s="55"/>
      <c r="FK348" s="55"/>
      <c r="FL348" s="55"/>
      <c r="FM348" s="55"/>
      <c r="FN348" s="55"/>
      <c r="FO348" s="55"/>
      <c r="FP348" s="55"/>
      <c r="FQ348" s="55"/>
      <c r="FR348" s="55"/>
      <c r="FS348" s="55"/>
      <c r="FT348" s="55"/>
      <c r="FU348" s="55"/>
      <c r="FV348" s="55"/>
      <c r="FW348" s="55"/>
      <c r="FX348" s="55"/>
      <c r="FY348" s="55"/>
      <c r="FZ348" s="55"/>
      <c r="GA348" s="55"/>
      <c r="GB348" s="55"/>
      <c r="GC348" s="55"/>
      <c r="GD348" s="55"/>
      <c r="GE348" s="55"/>
      <c r="GF348" s="55"/>
      <c r="GG348" s="55"/>
      <c r="GH348" s="55"/>
      <c r="GI348" s="55"/>
      <c r="GJ348" s="55"/>
      <c r="GK348" s="55"/>
      <c r="GL348" s="55"/>
      <c r="GM348" s="55"/>
      <c r="GN348" s="55"/>
      <c r="GO348" s="55"/>
      <c r="GP348" s="55"/>
      <c r="GQ348" s="55"/>
      <c r="GR348" s="55"/>
      <c r="GS348" s="55"/>
      <c r="GT348" s="55"/>
      <c r="GU348" s="55"/>
      <c r="GV348" s="55"/>
      <c r="GW348" s="55"/>
      <c r="GX348" s="55"/>
      <c r="GY348" s="55"/>
      <c r="GZ348" s="55"/>
      <c r="HA348" s="55"/>
      <c r="HB348" s="55"/>
      <c r="HC348" s="55"/>
    </row>
    <row r="349" spans="2:211" s="56" customFormat="1" ht="16.5" customHeight="1" x14ac:dyDescent="0.25">
      <c r="B349" s="130">
        <v>347</v>
      </c>
      <c r="C349" s="49">
        <v>44228</v>
      </c>
      <c r="D349" s="50">
        <v>0.86</v>
      </c>
      <c r="E349" s="51">
        <f t="shared" si="13"/>
        <v>1.0085999999999999</v>
      </c>
      <c r="F349" s="133">
        <f>ROUND(PRODUCT(E349:$E$359),6)</f>
        <v>1.079653</v>
      </c>
      <c r="G349" s="153">
        <v>6433.57</v>
      </c>
      <c r="H349" s="168"/>
      <c r="I349" s="169">
        <f t="shared" si="12"/>
        <v>0</v>
      </c>
      <c r="J349" s="141"/>
      <c r="K349" s="136"/>
      <c r="L349" s="129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  <c r="CZ349" s="55"/>
      <c r="DA349" s="55"/>
      <c r="DB349" s="55"/>
      <c r="DC349" s="55"/>
      <c r="DD349" s="55"/>
      <c r="DE349" s="55"/>
      <c r="DF349" s="55"/>
      <c r="DG349" s="55"/>
      <c r="DH349" s="55"/>
      <c r="DI349" s="55"/>
      <c r="DJ349" s="55"/>
      <c r="DK349" s="55"/>
      <c r="DL349" s="55"/>
      <c r="DM349" s="55"/>
      <c r="DN349" s="55"/>
      <c r="DO349" s="55"/>
      <c r="DP349" s="55"/>
      <c r="DQ349" s="55"/>
      <c r="DR349" s="55"/>
      <c r="DS349" s="55"/>
      <c r="DT349" s="55"/>
      <c r="DU349" s="55"/>
      <c r="DV349" s="55"/>
      <c r="DW349" s="55"/>
      <c r="DX349" s="55"/>
      <c r="DY349" s="55"/>
      <c r="DZ349" s="55"/>
      <c r="EA349" s="55"/>
      <c r="EB349" s="55"/>
      <c r="EC349" s="55"/>
      <c r="ED349" s="55"/>
      <c r="EE349" s="55"/>
      <c r="EF349" s="55"/>
      <c r="EG349" s="55"/>
      <c r="EH349" s="55"/>
      <c r="EI349" s="55"/>
      <c r="EJ349" s="55"/>
      <c r="EK349" s="55"/>
      <c r="EL349" s="55"/>
      <c r="EM349" s="55"/>
      <c r="EN349" s="55"/>
      <c r="EO349" s="55"/>
      <c r="EP349" s="55"/>
      <c r="EQ349" s="55"/>
      <c r="ER349" s="55"/>
      <c r="ES349" s="55"/>
      <c r="ET349" s="55"/>
      <c r="EU349" s="55"/>
      <c r="EV349" s="55"/>
      <c r="EW349" s="55"/>
      <c r="EX349" s="55"/>
      <c r="EY349" s="55"/>
      <c r="EZ349" s="55"/>
      <c r="FA349" s="55"/>
      <c r="FB349" s="55"/>
      <c r="FC349" s="55"/>
      <c r="FD349" s="55"/>
      <c r="FE349" s="55"/>
      <c r="FF349" s="55"/>
      <c r="FG349" s="55"/>
      <c r="FH349" s="55"/>
      <c r="FI349" s="55"/>
      <c r="FJ349" s="55"/>
      <c r="FK349" s="55"/>
      <c r="FL349" s="55"/>
      <c r="FM349" s="55"/>
      <c r="FN349" s="55"/>
      <c r="FO349" s="55"/>
      <c r="FP349" s="55"/>
      <c r="FQ349" s="55"/>
      <c r="FR349" s="55"/>
      <c r="FS349" s="55"/>
      <c r="FT349" s="55"/>
      <c r="FU349" s="55"/>
      <c r="FV349" s="55"/>
      <c r="FW349" s="55"/>
      <c r="FX349" s="55"/>
      <c r="FY349" s="55"/>
      <c r="FZ349" s="55"/>
      <c r="GA349" s="55"/>
      <c r="GB349" s="55"/>
      <c r="GC349" s="55"/>
      <c r="GD349" s="55"/>
      <c r="GE349" s="55"/>
      <c r="GF349" s="55"/>
      <c r="GG349" s="55"/>
      <c r="GH349" s="55"/>
      <c r="GI349" s="55"/>
      <c r="GJ349" s="55"/>
      <c r="GK349" s="55"/>
      <c r="GL349" s="55"/>
      <c r="GM349" s="55"/>
      <c r="GN349" s="55"/>
      <c r="GO349" s="55"/>
      <c r="GP349" s="55"/>
      <c r="GQ349" s="55"/>
      <c r="GR349" s="55"/>
      <c r="GS349" s="55"/>
      <c r="GT349" s="55"/>
      <c r="GU349" s="55"/>
      <c r="GV349" s="55"/>
      <c r="GW349" s="55"/>
      <c r="GX349" s="55"/>
      <c r="GY349" s="55"/>
      <c r="GZ349" s="55"/>
      <c r="HA349" s="55"/>
      <c r="HB349" s="55"/>
      <c r="HC349" s="55"/>
    </row>
    <row r="350" spans="2:211" s="56" customFormat="1" ht="16.5" customHeight="1" x14ac:dyDescent="0.25">
      <c r="B350" s="130">
        <v>348</v>
      </c>
      <c r="C350" s="49">
        <v>44256</v>
      </c>
      <c r="D350" s="50">
        <v>0.93</v>
      </c>
      <c r="E350" s="51">
        <f t="shared" si="13"/>
        <v>1.0093000000000001</v>
      </c>
      <c r="F350" s="133">
        <f>ROUND(PRODUCT(E350:$E$359),6)</f>
        <v>1.0704469999999999</v>
      </c>
      <c r="G350" s="153">
        <v>6433.57</v>
      </c>
      <c r="H350" s="168"/>
      <c r="I350" s="169">
        <f t="shared" si="12"/>
        <v>0</v>
      </c>
      <c r="J350" s="141"/>
      <c r="L350" s="174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  <c r="CQ350" s="55"/>
      <c r="CR350" s="55"/>
      <c r="CS350" s="55"/>
      <c r="CT350" s="55"/>
      <c r="CU350" s="55"/>
      <c r="CV350" s="55"/>
      <c r="CW350" s="55"/>
      <c r="CX350" s="55"/>
      <c r="CY350" s="55"/>
      <c r="CZ350" s="55"/>
      <c r="DA350" s="55"/>
      <c r="DB350" s="55"/>
      <c r="DC350" s="55"/>
      <c r="DD350" s="55"/>
      <c r="DE350" s="55"/>
      <c r="DF350" s="55"/>
      <c r="DG350" s="55"/>
      <c r="DH350" s="55"/>
      <c r="DI350" s="55"/>
      <c r="DJ350" s="55"/>
      <c r="DK350" s="55"/>
      <c r="DL350" s="55"/>
      <c r="DM350" s="55"/>
      <c r="DN350" s="55"/>
      <c r="DO350" s="55"/>
      <c r="DP350" s="55"/>
      <c r="DQ350" s="55"/>
      <c r="DR350" s="55"/>
      <c r="DS350" s="55"/>
      <c r="DT350" s="55"/>
      <c r="DU350" s="55"/>
      <c r="DV350" s="55"/>
      <c r="DW350" s="55"/>
      <c r="DX350" s="55"/>
      <c r="DY350" s="55"/>
      <c r="DZ350" s="55"/>
      <c r="EA350" s="55"/>
      <c r="EB350" s="55"/>
      <c r="EC350" s="55"/>
      <c r="ED350" s="55"/>
      <c r="EE350" s="55"/>
      <c r="EF350" s="55"/>
      <c r="EG350" s="55"/>
      <c r="EH350" s="55"/>
      <c r="EI350" s="55"/>
      <c r="EJ350" s="55"/>
      <c r="EK350" s="55"/>
      <c r="EL350" s="55"/>
      <c r="EM350" s="55"/>
      <c r="EN350" s="55"/>
      <c r="EO350" s="55"/>
      <c r="EP350" s="55"/>
      <c r="EQ350" s="55"/>
      <c r="ER350" s="55"/>
      <c r="ES350" s="55"/>
      <c r="ET350" s="55"/>
      <c r="EU350" s="55"/>
      <c r="EV350" s="55"/>
      <c r="EW350" s="55"/>
      <c r="EX350" s="55"/>
      <c r="EY350" s="55"/>
      <c r="EZ350" s="55"/>
      <c r="FA350" s="55"/>
      <c r="FB350" s="55"/>
      <c r="FC350" s="55"/>
      <c r="FD350" s="55"/>
      <c r="FE350" s="55"/>
      <c r="FF350" s="55"/>
      <c r="FG350" s="55"/>
      <c r="FH350" s="55"/>
      <c r="FI350" s="55"/>
      <c r="FJ350" s="55"/>
      <c r="FK350" s="55"/>
      <c r="FL350" s="55"/>
      <c r="FM350" s="55"/>
      <c r="FN350" s="55"/>
      <c r="FO350" s="55"/>
      <c r="FP350" s="55"/>
      <c r="FQ350" s="55"/>
      <c r="FR350" s="55"/>
      <c r="FS350" s="55"/>
      <c r="FT350" s="55"/>
      <c r="FU350" s="55"/>
      <c r="FV350" s="55"/>
      <c r="FW350" s="55"/>
      <c r="FX350" s="55"/>
      <c r="FY350" s="55"/>
      <c r="FZ350" s="55"/>
      <c r="GA350" s="55"/>
      <c r="GB350" s="55"/>
      <c r="GC350" s="55"/>
      <c r="GD350" s="55"/>
      <c r="GE350" s="55"/>
      <c r="GF350" s="55"/>
      <c r="GG350" s="55"/>
      <c r="GH350" s="55"/>
      <c r="GI350" s="55"/>
      <c r="GJ350" s="55"/>
      <c r="GK350" s="55"/>
      <c r="GL350" s="55"/>
      <c r="GM350" s="55"/>
      <c r="GN350" s="55"/>
      <c r="GO350" s="55"/>
      <c r="GP350" s="55"/>
      <c r="GQ350" s="55"/>
      <c r="GR350" s="55"/>
      <c r="GS350" s="55"/>
      <c r="GT350" s="55"/>
      <c r="GU350" s="55"/>
      <c r="GV350" s="55"/>
      <c r="GW350" s="55"/>
      <c r="GX350" s="55"/>
      <c r="GY350" s="55"/>
      <c r="GZ350" s="55"/>
      <c r="HA350" s="55"/>
      <c r="HB350" s="55"/>
      <c r="HC350" s="55"/>
    </row>
    <row r="351" spans="2:211" s="56" customFormat="1" ht="16.5" customHeight="1" x14ac:dyDescent="0.25">
      <c r="B351" s="130">
        <v>349</v>
      </c>
      <c r="C351" s="49">
        <v>44287</v>
      </c>
      <c r="D351" s="50">
        <v>0.31</v>
      </c>
      <c r="E351" s="51">
        <f>ROUND(1+D351/100,6)</f>
        <v>1.0031000000000001</v>
      </c>
      <c r="F351" s="133">
        <f>ROUND(PRODUCT(E351:$E$359),6)</f>
        <v>1.060584</v>
      </c>
      <c r="G351" s="153">
        <v>6433.57</v>
      </c>
      <c r="H351" s="168"/>
      <c r="I351" s="169">
        <f>IF(H351&gt;G351,ROUND(H351*F351,2),0)</f>
        <v>0</v>
      </c>
      <c r="J351" s="141"/>
      <c r="K351" s="174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  <c r="CQ351" s="55"/>
      <c r="CR351" s="55"/>
      <c r="CS351" s="55"/>
      <c r="CT351" s="55"/>
      <c r="CU351" s="55"/>
      <c r="CV351" s="55"/>
      <c r="CW351" s="55"/>
      <c r="CX351" s="55"/>
      <c r="CY351" s="55"/>
      <c r="CZ351" s="55"/>
      <c r="DA351" s="55"/>
      <c r="DB351" s="55"/>
      <c r="DC351" s="55"/>
      <c r="DD351" s="55"/>
      <c r="DE351" s="55"/>
      <c r="DF351" s="55"/>
      <c r="DG351" s="55"/>
      <c r="DH351" s="55"/>
      <c r="DI351" s="55"/>
      <c r="DJ351" s="55"/>
      <c r="DK351" s="55"/>
      <c r="DL351" s="55"/>
      <c r="DM351" s="55"/>
      <c r="DN351" s="55"/>
      <c r="DO351" s="55"/>
      <c r="DP351" s="55"/>
      <c r="DQ351" s="55"/>
      <c r="DR351" s="55"/>
      <c r="DS351" s="55"/>
      <c r="DT351" s="55"/>
      <c r="DU351" s="55"/>
      <c r="DV351" s="55"/>
      <c r="DW351" s="55"/>
      <c r="DX351" s="55"/>
      <c r="DY351" s="55"/>
      <c r="DZ351" s="55"/>
      <c r="EA351" s="55"/>
      <c r="EB351" s="55"/>
      <c r="EC351" s="55"/>
      <c r="ED351" s="55"/>
      <c r="EE351" s="55"/>
      <c r="EF351" s="55"/>
      <c r="EG351" s="55"/>
      <c r="EH351" s="55"/>
      <c r="EI351" s="55"/>
      <c r="EJ351" s="55"/>
      <c r="EK351" s="55"/>
      <c r="EL351" s="55"/>
      <c r="EM351" s="55"/>
      <c r="EN351" s="55"/>
      <c r="EO351" s="55"/>
      <c r="EP351" s="55"/>
      <c r="EQ351" s="55"/>
      <c r="ER351" s="55"/>
      <c r="ES351" s="55"/>
      <c r="ET351" s="55"/>
      <c r="EU351" s="55"/>
      <c r="EV351" s="55"/>
      <c r="EW351" s="55"/>
      <c r="EX351" s="55"/>
      <c r="EY351" s="55"/>
      <c r="EZ351" s="55"/>
      <c r="FA351" s="55"/>
      <c r="FB351" s="55"/>
      <c r="FC351" s="55"/>
      <c r="FD351" s="55"/>
      <c r="FE351" s="55"/>
      <c r="FF351" s="55"/>
      <c r="FG351" s="55"/>
      <c r="FH351" s="55"/>
      <c r="FI351" s="55"/>
      <c r="FJ351" s="55"/>
      <c r="FK351" s="55"/>
      <c r="FL351" s="55"/>
      <c r="FM351" s="55"/>
      <c r="FN351" s="55"/>
      <c r="FO351" s="55"/>
      <c r="FP351" s="55"/>
      <c r="FQ351" s="55"/>
      <c r="FR351" s="55"/>
      <c r="FS351" s="55"/>
      <c r="FT351" s="55"/>
      <c r="FU351" s="55"/>
      <c r="FV351" s="55"/>
      <c r="FW351" s="55"/>
      <c r="FX351" s="55"/>
      <c r="FY351" s="55"/>
      <c r="FZ351" s="55"/>
      <c r="GA351" s="55"/>
      <c r="GB351" s="55"/>
      <c r="GC351" s="55"/>
      <c r="GD351" s="55"/>
      <c r="GE351" s="55"/>
      <c r="GF351" s="55"/>
      <c r="GG351" s="55"/>
      <c r="GH351" s="55"/>
      <c r="GI351" s="55"/>
      <c r="GJ351" s="55"/>
      <c r="GK351" s="55"/>
      <c r="GL351" s="55"/>
      <c r="GM351" s="55"/>
      <c r="GN351" s="55"/>
      <c r="GO351" s="55"/>
      <c r="GP351" s="55"/>
      <c r="GQ351" s="55"/>
      <c r="GR351" s="55"/>
      <c r="GS351" s="55"/>
      <c r="GT351" s="55"/>
      <c r="GU351" s="55"/>
      <c r="GV351" s="55"/>
      <c r="GW351" s="55"/>
      <c r="GX351" s="55"/>
      <c r="GY351" s="55"/>
      <c r="GZ351" s="55"/>
      <c r="HA351" s="55"/>
      <c r="HB351" s="55"/>
      <c r="HC351" s="55"/>
    </row>
    <row r="352" spans="2:211" s="56" customFormat="1" ht="16.5" customHeight="1" x14ac:dyDescent="0.25">
      <c r="B352" s="130">
        <v>350</v>
      </c>
      <c r="C352" s="49">
        <v>44317</v>
      </c>
      <c r="D352" s="50">
        <v>0.83</v>
      </c>
      <c r="E352" s="51">
        <f>ROUND(1+D352/100,6)</f>
        <v>1.0083</v>
      </c>
      <c r="F352" s="133">
        <f>ROUND(PRODUCT(E352:$E$359),6)</f>
        <v>1.0573060000000001</v>
      </c>
      <c r="G352" s="153">
        <v>6433.57</v>
      </c>
      <c r="H352" s="168"/>
      <c r="I352" s="169">
        <f t="shared" si="12"/>
        <v>0</v>
      </c>
      <c r="J352" s="141"/>
      <c r="K352" s="174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5"/>
      <c r="DB352" s="55"/>
      <c r="DC352" s="55"/>
      <c r="DD352" s="55"/>
      <c r="DE352" s="55"/>
      <c r="DF352" s="55"/>
      <c r="DG352" s="55"/>
      <c r="DH352" s="55"/>
      <c r="DI352" s="55"/>
      <c r="DJ352" s="55"/>
      <c r="DK352" s="55"/>
      <c r="DL352" s="55"/>
      <c r="DM352" s="55"/>
      <c r="DN352" s="55"/>
      <c r="DO352" s="55"/>
      <c r="DP352" s="55"/>
      <c r="DQ352" s="55"/>
      <c r="DR352" s="55"/>
      <c r="DS352" s="55"/>
      <c r="DT352" s="55"/>
      <c r="DU352" s="55"/>
      <c r="DV352" s="55"/>
      <c r="DW352" s="55"/>
      <c r="DX352" s="55"/>
      <c r="DY352" s="55"/>
      <c r="DZ352" s="55"/>
      <c r="EA352" s="55"/>
      <c r="EB352" s="55"/>
      <c r="EC352" s="55"/>
      <c r="ED352" s="55"/>
      <c r="EE352" s="55"/>
      <c r="EF352" s="55"/>
      <c r="EG352" s="55"/>
      <c r="EH352" s="55"/>
      <c r="EI352" s="55"/>
      <c r="EJ352" s="55"/>
      <c r="EK352" s="55"/>
      <c r="EL352" s="55"/>
      <c r="EM352" s="55"/>
      <c r="EN352" s="55"/>
      <c r="EO352" s="55"/>
      <c r="EP352" s="55"/>
      <c r="EQ352" s="55"/>
      <c r="ER352" s="55"/>
      <c r="ES352" s="55"/>
      <c r="ET352" s="55"/>
      <c r="EU352" s="55"/>
      <c r="EV352" s="55"/>
      <c r="EW352" s="55"/>
      <c r="EX352" s="55"/>
      <c r="EY352" s="55"/>
      <c r="EZ352" s="55"/>
      <c r="FA352" s="55"/>
      <c r="FB352" s="55"/>
      <c r="FC352" s="55"/>
      <c r="FD352" s="55"/>
      <c r="FE352" s="55"/>
      <c r="FF352" s="55"/>
      <c r="FG352" s="55"/>
      <c r="FH352" s="55"/>
      <c r="FI352" s="55"/>
      <c r="FJ352" s="55"/>
      <c r="FK352" s="55"/>
      <c r="FL352" s="55"/>
      <c r="FM352" s="55"/>
      <c r="FN352" s="55"/>
      <c r="FO352" s="55"/>
      <c r="FP352" s="55"/>
      <c r="FQ352" s="55"/>
      <c r="FR352" s="55"/>
      <c r="FS352" s="55"/>
      <c r="FT352" s="55"/>
      <c r="FU352" s="55"/>
      <c r="FV352" s="55"/>
      <c r="FW352" s="55"/>
      <c r="FX352" s="55"/>
      <c r="FY352" s="55"/>
      <c r="FZ352" s="55"/>
      <c r="GA352" s="55"/>
      <c r="GB352" s="55"/>
      <c r="GC352" s="55"/>
      <c r="GD352" s="55"/>
      <c r="GE352" s="55"/>
      <c r="GF352" s="55"/>
      <c r="GG352" s="55"/>
      <c r="GH352" s="55"/>
      <c r="GI352" s="55"/>
      <c r="GJ352" s="55"/>
      <c r="GK352" s="55"/>
      <c r="GL352" s="55"/>
      <c r="GM352" s="55"/>
      <c r="GN352" s="55"/>
      <c r="GO352" s="55"/>
      <c r="GP352" s="55"/>
      <c r="GQ352" s="55"/>
      <c r="GR352" s="55"/>
      <c r="GS352" s="55"/>
      <c r="GT352" s="55"/>
      <c r="GU352" s="55"/>
      <c r="GV352" s="55"/>
      <c r="GW352" s="55"/>
      <c r="GX352" s="55"/>
      <c r="GY352" s="55"/>
      <c r="GZ352" s="55"/>
      <c r="HA352" s="55"/>
      <c r="HB352" s="55"/>
      <c r="HC352" s="55"/>
    </row>
    <row r="353" spans="2:211" s="56" customFormat="1" ht="16.5" customHeight="1" x14ac:dyDescent="0.25">
      <c r="B353" s="130">
        <v>351</v>
      </c>
      <c r="C353" s="49">
        <v>44348</v>
      </c>
      <c r="D353" s="50">
        <f>(ÍNDICES!C177*100)</f>
        <v>0.53</v>
      </c>
      <c r="E353" s="51">
        <f t="shared" ref="E353:E359" si="14">ROUND(1+D353/100,6)</f>
        <v>1.0053000000000001</v>
      </c>
      <c r="F353" s="133">
        <f>ROUND(PRODUCT(E353:$E$359),6)</f>
        <v>1.048603</v>
      </c>
      <c r="G353" s="153">
        <v>6433.57</v>
      </c>
      <c r="H353" s="168"/>
      <c r="I353" s="169">
        <f t="shared" si="12"/>
        <v>0</v>
      </c>
      <c r="J353" s="141"/>
      <c r="K353" s="136"/>
      <c r="L353" s="129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  <c r="CQ353" s="55"/>
      <c r="CR353" s="55"/>
      <c r="CS353" s="55"/>
      <c r="CT353" s="55"/>
      <c r="CU353" s="55"/>
      <c r="CV353" s="55"/>
      <c r="CW353" s="55"/>
      <c r="CX353" s="55"/>
      <c r="CY353" s="55"/>
      <c r="CZ353" s="55"/>
      <c r="DA353" s="55"/>
      <c r="DB353" s="55"/>
      <c r="DC353" s="55"/>
      <c r="DD353" s="55"/>
      <c r="DE353" s="55"/>
      <c r="DF353" s="55"/>
      <c r="DG353" s="55"/>
      <c r="DH353" s="55"/>
      <c r="DI353" s="55"/>
      <c r="DJ353" s="55"/>
      <c r="DK353" s="55"/>
      <c r="DL353" s="55"/>
      <c r="DM353" s="55"/>
      <c r="DN353" s="55"/>
      <c r="DO353" s="55"/>
      <c r="DP353" s="55"/>
      <c r="DQ353" s="55"/>
      <c r="DR353" s="55"/>
      <c r="DS353" s="55"/>
      <c r="DT353" s="55"/>
      <c r="DU353" s="55"/>
      <c r="DV353" s="55"/>
      <c r="DW353" s="55"/>
      <c r="DX353" s="55"/>
      <c r="DY353" s="55"/>
      <c r="DZ353" s="55"/>
      <c r="EA353" s="55"/>
      <c r="EB353" s="55"/>
      <c r="EC353" s="55"/>
      <c r="ED353" s="55"/>
      <c r="EE353" s="55"/>
      <c r="EF353" s="55"/>
      <c r="EG353" s="55"/>
      <c r="EH353" s="55"/>
      <c r="EI353" s="55"/>
      <c r="EJ353" s="55"/>
      <c r="EK353" s="55"/>
      <c r="EL353" s="55"/>
      <c r="EM353" s="55"/>
      <c r="EN353" s="55"/>
      <c r="EO353" s="55"/>
      <c r="EP353" s="55"/>
      <c r="EQ353" s="55"/>
      <c r="ER353" s="55"/>
      <c r="ES353" s="55"/>
      <c r="ET353" s="55"/>
      <c r="EU353" s="55"/>
      <c r="EV353" s="55"/>
      <c r="EW353" s="55"/>
      <c r="EX353" s="55"/>
      <c r="EY353" s="55"/>
      <c r="EZ353" s="55"/>
      <c r="FA353" s="55"/>
      <c r="FB353" s="55"/>
      <c r="FC353" s="55"/>
      <c r="FD353" s="55"/>
      <c r="FE353" s="55"/>
      <c r="FF353" s="55"/>
      <c r="FG353" s="55"/>
      <c r="FH353" s="55"/>
      <c r="FI353" s="55"/>
      <c r="FJ353" s="55"/>
      <c r="FK353" s="55"/>
      <c r="FL353" s="55"/>
      <c r="FM353" s="55"/>
      <c r="FN353" s="55"/>
      <c r="FO353" s="55"/>
      <c r="FP353" s="55"/>
      <c r="FQ353" s="55"/>
      <c r="FR353" s="55"/>
      <c r="FS353" s="55"/>
      <c r="FT353" s="55"/>
      <c r="FU353" s="55"/>
      <c r="FV353" s="55"/>
      <c r="FW353" s="55"/>
      <c r="FX353" s="55"/>
      <c r="FY353" s="55"/>
      <c r="FZ353" s="55"/>
      <c r="GA353" s="55"/>
      <c r="GB353" s="55"/>
      <c r="GC353" s="55"/>
      <c r="GD353" s="55"/>
      <c r="GE353" s="55"/>
      <c r="GF353" s="55"/>
      <c r="GG353" s="55"/>
      <c r="GH353" s="55"/>
      <c r="GI353" s="55"/>
      <c r="GJ353" s="55"/>
      <c r="GK353" s="55"/>
      <c r="GL353" s="55"/>
      <c r="GM353" s="55"/>
      <c r="GN353" s="55"/>
      <c r="GO353" s="55"/>
      <c r="GP353" s="55"/>
      <c r="GQ353" s="55"/>
      <c r="GR353" s="55"/>
      <c r="GS353" s="55"/>
      <c r="GT353" s="55"/>
      <c r="GU353" s="55"/>
      <c r="GV353" s="55"/>
      <c r="GW353" s="55"/>
      <c r="GX353" s="55"/>
      <c r="GY353" s="55"/>
      <c r="GZ353" s="55"/>
      <c r="HA353" s="55"/>
      <c r="HB353" s="55"/>
      <c r="HC353" s="55"/>
    </row>
    <row r="354" spans="2:211" s="56" customFormat="1" ht="16.5" customHeight="1" x14ac:dyDescent="0.25">
      <c r="B354" s="130">
        <v>352</v>
      </c>
      <c r="C354" s="49">
        <v>44378</v>
      </c>
      <c r="D354" s="50">
        <f>(ÍNDICES!C178*100)</f>
        <v>0.96</v>
      </c>
      <c r="E354" s="51">
        <f t="shared" si="14"/>
        <v>1.0096000000000001</v>
      </c>
      <c r="F354" s="133">
        <f>ROUND(PRODUCT(E354:$E$359),6)</f>
        <v>1.0430740000000001</v>
      </c>
      <c r="G354" s="153">
        <v>6433.57</v>
      </c>
      <c r="H354" s="168"/>
      <c r="I354" s="169">
        <f t="shared" si="12"/>
        <v>0</v>
      </c>
      <c r="J354" s="141"/>
      <c r="K354" s="136"/>
      <c r="L354" s="129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  <c r="BZ354" s="55"/>
      <c r="CA354" s="55"/>
      <c r="CB354" s="55"/>
      <c r="CC354" s="55"/>
      <c r="CD354" s="55"/>
      <c r="CE354" s="55"/>
      <c r="CF354" s="55"/>
      <c r="CG354" s="55"/>
      <c r="CH354" s="55"/>
      <c r="CI354" s="55"/>
      <c r="CJ354" s="55"/>
      <c r="CK354" s="55"/>
      <c r="CL354" s="55"/>
      <c r="CM354" s="55"/>
      <c r="CN354" s="55"/>
      <c r="CO354" s="55"/>
      <c r="CP354" s="55"/>
      <c r="CQ354" s="55"/>
      <c r="CR354" s="55"/>
      <c r="CS354" s="55"/>
      <c r="CT354" s="55"/>
      <c r="CU354" s="55"/>
      <c r="CV354" s="55"/>
      <c r="CW354" s="55"/>
      <c r="CX354" s="55"/>
      <c r="CY354" s="55"/>
      <c r="CZ354" s="55"/>
      <c r="DA354" s="55"/>
      <c r="DB354" s="55"/>
      <c r="DC354" s="55"/>
      <c r="DD354" s="55"/>
      <c r="DE354" s="55"/>
      <c r="DF354" s="55"/>
      <c r="DG354" s="55"/>
      <c r="DH354" s="55"/>
      <c r="DI354" s="55"/>
      <c r="DJ354" s="55"/>
      <c r="DK354" s="55"/>
      <c r="DL354" s="55"/>
      <c r="DM354" s="55"/>
      <c r="DN354" s="55"/>
      <c r="DO354" s="55"/>
      <c r="DP354" s="55"/>
      <c r="DQ354" s="55"/>
      <c r="DR354" s="55"/>
      <c r="DS354" s="55"/>
      <c r="DT354" s="55"/>
      <c r="DU354" s="55"/>
      <c r="DV354" s="55"/>
      <c r="DW354" s="55"/>
      <c r="DX354" s="55"/>
      <c r="DY354" s="55"/>
      <c r="DZ354" s="55"/>
      <c r="EA354" s="55"/>
      <c r="EB354" s="55"/>
      <c r="EC354" s="55"/>
      <c r="ED354" s="55"/>
      <c r="EE354" s="55"/>
      <c r="EF354" s="55"/>
      <c r="EG354" s="55"/>
      <c r="EH354" s="55"/>
      <c r="EI354" s="55"/>
      <c r="EJ354" s="55"/>
      <c r="EK354" s="55"/>
      <c r="EL354" s="55"/>
      <c r="EM354" s="55"/>
      <c r="EN354" s="55"/>
      <c r="EO354" s="55"/>
      <c r="EP354" s="55"/>
      <c r="EQ354" s="55"/>
      <c r="ER354" s="55"/>
      <c r="ES354" s="55"/>
      <c r="ET354" s="55"/>
      <c r="EU354" s="55"/>
      <c r="EV354" s="55"/>
      <c r="EW354" s="55"/>
      <c r="EX354" s="55"/>
      <c r="EY354" s="55"/>
      <c r="EZ354" s="55"/>
      <c r="FA354" s="55"/>
      <c r="FB354" s="55"/>
      <c r="FC354" s="55"/>
      <c r="FD354" s="55"/>
      <c r="FE354" s="55"/>
      <c r="FF354" s="55"/>
      <c r="FG354" s="55"/>
      <c r="FH354" s="55"/>
      <c r="FI354" s="55"/>
      <c r="FJ354" s="55"/>
      <c r="FK354" s="55"/>
      <c r="FL354" s="55"/>
      <c r="FM354" s="55"/>
      <c r="FN354" s="55"/>
      <c r="FO354" s="55"/>
      <c r="FP354" s="55"/>
      <c r="FQ354" s="55"/>
      <c r="FR354" s="55"/>
      <c r="FS354" s="55"/>
      <c r="FT354" s="55"/>
      <c r="FU354" s="55"/>
      <c r="FV354" s="55"/>
      <c r="FW354" s="55"/>
      <c r="FX354" s="55"/>
      <c r="FY354" s="55"/>
      <c r="FZ354" s="55"/>
      <c r="GA354" s="55"/>
      <c r="GB354" s="55"/>
      <c r="GC354" s="55"/>
      <c r="GD354" s="55"/>
      <c r="GE354" s="55"/>
      <c r="GF354" s="55"/>
      <c r="GG354" s="55"/>
      <c r="GH354" s="55"/>
      <c r="GI354" s="55"/>
      <c r="GJ354" s="55"/>
      <c r="GK354" s="55"/>
      <c r="GL354" s="55"/>
      <c r="GM354" s="55"/>
      <c r="GN354" s="55"/>
      <c r="GO354" s="55"/>
      <c r="GP354" s="55"/>
      <c r="GQ354" s="55"/>
      <c r="GR354" s="55"/>
      <c r="GS354" s="55"/>
      <c r="GT354" s="55"/>
      <c r="GU354" s="55"/>
      <c r="GV354" s="55"/>
      <c r="GW354" s="55"/>
      <c r="GX354" s="55"/>
      <c r="GY354" s="55"/>
      <c r="GZ354" s="55"/>
      <c r="HA354" s="55"/>
      <c r="HB354" s="55"/>
      <c r="HC354" s="55"/>
    </row>
    <row r="355" spans="2:211" s="56" customFormat="1" ht="16.5" customHeight="1" x14ac:dyDescent="0.25">
      <c r="B355" s="130">
        <v>353</v>
      </c>
      <c r="C355" s="49">
        <v>44409</v>
      </c>
      <c r="D355" s="50">
        <f>(ÍNDICES!C179*100)</f>
        <v>0.86999999999999988</v>
      </c>
      <c r="E355" s="51">
        <f t="shared" si="14"/>
        <v>1.0086999999999999</v>
      </c>
      <c r="F355" s="133">
        <f>ROUND(PRODUCT(E355:$E$359),6)</f>
        <v>1.033156</v>
      </c>
      <c r="G355" s="153">
        <v>6433.57</v>
      </c>
      <c r="H355" s="168"/>
      <c r="I355" s="169">
        <f t="shared" si="12"/>
        <v>0</v>
      </c>
      <c r="J355" s="141"/>
      <c r="K355" s="179" t="s">
        <v>48</v>
      </c>
      <c r="L355" s="179"/>
      <c r="M355" s="179"/>
      <c r="N355" s="179"/>
      <c r="O355" s="179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  <c r="CQ355" s="55"/>
      <c r="CR355" s="55"/>
      <c r="CS355" s="55"/>
      <c r="CT355" s="55"/>
      <c r="CU355" s="55"/>
      <c r="CV355" s="55"/>
      <c r="CW355" s="55"/>
      <c r="CX355" s="55"/>
      <c r="CY355" s="55"/>
      <c r="CZ355" s="55"/>
      <c r="DA355" s="55"/>
      <c r="DB355" s="55"/>
      <c r="DC355" s="55"/>
      <c r="DD355" s="55"/>
      <c r="DE355" s="55"/>
      <c r="DF355" s="55"/>
      <c r="DG355" s="55"/>
      <c r="DH355" s="55"/>
      <c r="DI355" s="55"/>
      <c r="DJ355" s="55"/>
      <c r="DK355" s="55"/>
      <c r="DL355" s="55"/>
      <c r="DM355" s="55"/>
      <c r="DN355" s="55"/>
      <c r="DO355" s="55"/>
      <c r="DP355" s="55"/>
      <c r="DQ355" s="55"/>
      <c r="DR355" s="55"/>
      <c r="DS355" s="55"/>
      <c r="DT355" s="55"/>
      <c r="DU355" s="55"/>
      <c r="DV355" s="55"/>
      <c r="DW355" s="55"/>
      <c r="DX355" s="55"/>
      <c r="DY355" s="55"/>
      <c r="DZ355" s="55"/>
      <c r="EA355" s="55"/>
      <c r="EB355" s="55"/>
      <c r="EC355" s="55"/>
      <c r="ED355" s="55"/>
      <c r="EE355" s="55"/>
      <c r="EF355" s="55"/>
      <c r="EG355" s="55"/>
      <c r="EH355" s="55"/>
      <c r="EI355" s="55"/>
      <c r="EJ355" s="55"/>
      <c r="EK355" s="55"/>
      <c r="EL355" s="55"/>
      <c r="EM355" s="55"/>
      <c r="EN355" s="55"/>
      <c r="EO355" s="55"/>
      <c r="EP355" s="55"/>
      <c r="EQ355" s="55"/>
      <c r="ER355" s="55"/>
      <c r="ES355" s="55"/>
      <c r="ET355" s="55"/>
      <c r="EU355" s="55"/>
      <c r="EV355" s="55"/>
      <c r="EW355" s="55"/>
      <c r="EX355" s="55"/>
      <c r="EY355" s="55"/>
      <c r="EZ355" s="55"/>
      <c r="FA355" s="55"/>
      <c r="FB355" s="55"/>
      <c r="FC355" s="55"/>
      <c r="FD355" s="55"/>
      <c r="FE355" s="55"/>
      <c r="FF355" s="55"/>
      <c r="FG355" s="55"/>
      <c r="FH355" s="55"/>
      <c r="FI355" s="55"/>
      <c r="FJ355" s="55"/>
      <c r="FK355" s="55"/>
      <c r="FL355" s="55"/>
      <c r="FM355" s="55"/>
      <c r="FN355" s="55"/>
      <c r="FO355" s="55"/>
      <c r="FP355" s="55"/>
      <c r="FQ355" s="55"/>
      <c r="FR355" s="55"/>
      <c r="FS355" s="55"/>
      <c r="FT355" s="55"/>
      <c r="FU355" s="55"/>
      <c r="FV355" s="55"/>
      <c r="FW355" s="55"/>
      <c r="FX355" s="55"/>
      <c r="FY355" s="55"/>
      <c r="FZ355" s="55"/>
      <c r="GA355" s="55"/>
      <c r="GB355" s="55"/>
      <c r="GC355" s="55"/>
      <c r="GD355" s="55"/>
      <c r="GE355" s="55"/>
      <c r="GF355" s="55"/>
      <c r="GG355" s="55"/>
      <c r="GH355" s="55"/>
      <c r="GI355" s="55"/>
      <c r="GJ355" s="55"/>
      <c r="GK355" s="55"/>
      <c r="GL355" s="55"/>
      <c r="GM355" s="55"/>
      <c r="GN355" s="55"/>
      <c r="GO355" s="55"/>
      <c r="GP355" s="55"/>
      <c r="GQ355" s="55"/>
      <c r="GR355" s="55"/>
      <c r="GS355" s="55"/>
      <c r="GT355" s="55"/>
      <c r="GU355" s="55"/>
      <c r="GV355" s="55"/>
      <c r="GW355" s="55"/>
      <c r="GX355" s="55"/>
      <c r="GY355" s="55"/>
      <c r="GZ355" s="55"/>
      <c r="HA355" s="55"/>
      <c r="HB355" s="55"/>
      <c r="HC355" s="55"/>
    </row>
    <row r="356" spans="2:211" s="56" customFormat="1" ht="16.5" customHeight="1" x14ac:dyDescent="0.25">
      <c r="B356" s="130">
        <v>354</v>
      </c>
      <c r="C356" s="49">
        <v>44440</v>
      </c>
      <c r="D356" s="50">
        <f>(ÍNDICES!C180*100)</f>
        <v>1.1599999999999999</v>
      </c>
      <c r="E356" s="51">
        <f t="shared" si="14"/>
        <v>1.0116000000000001</v>
      </c>
      <c r="F356" s="133">
        <f>ROUND(PRODUCT(E356:$E$359),6)</f>
        <v>1.0242450000000001</v>
      </c>
      <c r="G356" s="153">
        <v>6433.57</v>
      </c>
      <c r="H356" s="168"/>
      <c r="I356" s="169">
        <f>IF(AND(D356&lt;&gt;0,D356&lt;&gt;""),IF(H356&gt;G356,ROUND(H356*F356,2),0),0)</f>
        <v>0</v>
      </c>
      <c r="J356" s="141"/>
      <c r="K356" s="179"/>
      <c r="L356" s="179"/>
      <c r="M356" s="179"/>
      <c r="N356" s="179"/>
      <c r="O356" s="179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  <c r="DC356" s="55"/>
      <c r="DD356" s="55"/>
      <c r="DE356" s="55"/>
      <c r="DF356" s="55"/>
      <c r="DG356" s="55"/>
      <c r="DH356" s="55"/>
      <c r="DI356" s="55"/>
      <c r="DJ356" s="55"/>
      <c r="DK356" s="55"/>
      <c r="DL356" s="55"/>
      <c r="DM356" s="55"/>
      <c r="DN356" s="55"/>
      <c r="DO356" s="55"/>
      <c r="DP356" s="55"/>
      <c r="DQ356" s="55"/>
      <c r="DR356" s="55"/>
      <c r="DS356" s="55"/>
      <c r="DT356" s="55"/>
      <c r="DU356" s="55"/>
      <c r="DV356" s="55"/>
      <c r="DW356" s="55"/>
      <c r="DX356" s="55"/>
      <c r="DY356" s="55"/>
      <c r="DZ356" s="55"/>
      <c r="EA356" s="55"/>
      <c r="EB356" s="55"/>
      <c r="EC356" s="55"/>
      <c r="ED356" s="55"/>
      <c r="EE356" s="55"/>
      <c r="EF356" s="55"/>
      <c r="EG356" s="55"/>
      <c r="EH356" s="55"/>
      <c r="EI356" s="55"/>
      <c r="EJ356" s="55"/>
      <c r="EK356" s="55"/>
      <c r="EL356" s="55"/>
      <c r="EM356" s="55"/>
      <c r="EN356" s="55"/>
      <c r="EO356" s="55"/>
      <c r="EP356" s="55"/>
      <c r="EQ356" s="55"/>
      <c r="ER356" s="55"/>
      <c r="ES356" s="55"/>
      <c r="ET356" s="55"/>
      <c r="EU356" s="55"/>
      <c r="EV356" s="55"/>
      <c r="EW356" s="55"/>
      <c r="EX356" s="55"/>
      <c r="EY356" s="55"/>
      <c r="EZ356" s="55"/>
      <c r="FA356" s="55"/>
      <c r="FB356" s="55"/>
      <c r="FC356" s="55"/>
      <c r="FD356" s="55"/>
      <c r="FE356" s="55"/>
      <c r="FF356" s="55"/>
      <c r="FG356" s="55"/>
      <c r="FH356" s="55"/>
      <c r="FI356" s="55"/>
      <c r="FJ356" s="55"/>
      <c r="FK356" s="55"/>
      <c r="FL356" s="55"/>
      <c r="FM356" s="55"/>
      <c r="FN356" s="55"/>
      <c r="FO356" s="55"/>
      <c r="FP356" s="55"/>
      <c r="FQ356" s="55"/>
      <c r="FR356" s="55"/>
      <c r="FS356" s="55"/>
      <c r="FT356" s="55"/>
      <c r="FU356" s="55"/>
      <c r="FV356" s="55"/>
      <c r="FW356" s="55"/>
      <c r="FX356" s="55"/>
      <c r="FY356" s="55"/>
      <c r="FZ356" s="55"/>
      <c r="GA356" s="55"/>
      <c r="GB356" s="55"/>
      <c r="GC356" s="55"/>
      <c r="GD356" s="55"/>
      <c r="GE356" s="55"/>
      <c r="GF356" s="55"/>
      <c r="GG356" s="55"/>
      <c r="GH356" s="55"/>
      <c r="GI356" s="55"/>
      <c r="GJ356" s="55"/>
      <c r="GK356" s="55"/>
      <c r="GL356" s="55"/>
      <c r="GM356" s="55"/>
      <c r="GN356" s="55"/>
      <c r="GO356" s="55"/>
      <c r="GP356" s="55"/>
      <c r="GQ356" s="55"/>
      <c r="GR356" s="55"/>
      <c r="GS356" s="55"/>
      <c r="GT356" s="55"/>
      <c r="GU356" s="55"/>
      <c r="GV356" s="55"/>
      <c r="GW356" s="55"/>
      <c r="GX356" s="55"/>
      <c r="GY356" s="55"/>
      <c r="GZ356" s="55"/>
      <c r="HA356" s="55"/>
      <c r="HB356" s="55"/>
      <c r="HC356" s="55"/>
    </row>
    <row r="357" spans="2:211" s="56" customFormat="1" ht="16.5" customHeight="1" x14ac:dyDescent="0.25">
      <c r="B357" s="130">
        <v>355</v>
      </c>
      <c r="C357" s="49">
        <v>44470</v>
      </c>
      <c r="D357" s="50">
        <f>(ÍNDICES!C181*100)</f>
        <v>1.25</v>
      </c>
      <c r="E357" s="51">
        <f t="shared" si="14"/>
        <v>1.0125</v>
      </c>
      <c r="F357" s="133">
        <f>ROUND(PRODUCT(E357:$E$359),6)</f>
        <v>1.0125</v>
      </c>
      <c r="G357" s="153">
        <v>6433.57</v>
      </c>
      <c r="H357" s="168"/>
      <c r="I357" s="169">
        <f t="shared" ref="I357:I360" si="15">IF(AND(D357&lt;&gt;0,D357&lt;&gt;""),IF(H357&gt;G357,ROUND(H357*F357,2),0),0)</f>
        <v>0</v>
      </c>
      <c r="J357" s="141"/>
      <c r="K357" s="179"/>
      <c r="L357" s="179"/>
      <c r="M357" s="179"/>
      <c r="N357" s="179"/>
      <c r="O357" s="179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5"/>
      <c r="DB357" s="55"/>
      <c r="DC357" s="55"/>
      <c r="DD357" s="55"/>
      <c r="DE357" s="55"/>
      <c r="DF357" s="55"/>
      <c r="DG357" s="55"/>
      <c r="DH357" s="55"/>
      <c r="DI357" s="55"/>
      <c r="DJ357" s="55"/>
      <c r="DK357" s="55"/>
      <c r="DL357" s="55"/>
      <c r="DM357" s="55"/>
      <c r="DN357" s="55"/>
      <c r="DO357" s="55"/>
      <c r="DP357" s="55"/>
      <c r="DQ357" s="55"/>
      <c r="DR357" s="55"/>
      <c r="DS357" s="55"/>
      <c r="DT357" s="55"/>
      <c r="DU357" s="55"/>
      <c r="DV357" s="55"/>
      <c r="DW357" s="55"/>
      <c r="DX357" s="55"/>
      <c r="DY357" s="55"/>
      <c r="DZ357" s="55"/>
      <c r="EA357" s="55"/>
      <c r="EB357" s="55"/>
      <c r="EC357" s="55"/>
      <c r="ED357" s="55"/>
      <c r="EE357" s="55"/>
      <c r="EF357" s="55"/>
      <c r="EG357" s="55"/>
      <c r="EH357" s="55"/>
      <c r="EI357" s="55"/>
      <c r="EJ357" s="55"/>
      <c r="EK357" s="55"/>
      <c r="EL357" s="55"/>
      <c r="EM357" s="55"/>
      <c r="EN357" s="55"/>
      <c r="EO357" s="55"/>
      <c r="EP357" s="55"/>
      <c r="EQ357" s="55"/>
      <c r="ER357" s="55"/>
      <c r="ES357" s="55"/>
      <c r="ET357" s="55"/>
      <c r="EU357" s="55"/>
      <c r="EV357" s="55"/>
      <c r="EW357" s="55"/>
      <c r="EX357" s="55"/>
      <c r="EY357" s="55"/>
      <c r="EZ357" s="55"/>
      <c r="FA357" s="55"/>
      <c r="FB357" s="55"/>
      <c r="FC357" s="55"/>
      <c r="FD357" s="55"/>
      <c r="FE357" s="55"/>
      <c r="FF357" s="55"/>
      <c r="FG357" s="55"/>
      <c r="FH357" s="55"/>
      <c r="FI357" s="55"/>
      <c r="FJ357" s="55"/>
      <c r="FK357" s="55"/>
      <c r="FL357" s="55"/>
      <c r="FM357" s="55"/>
      <c r="FN357" s="55"/>
      <c r="FO357" s="55"/>
      <c r="FP357" s="55"/>
      <c r="FQ357" s="55"/>
      <c r="FR357" s="55"/>
      <c r="FS357" s="55"/>
      <c r="FT357" s="55"/>
      <c r="FU357" s="55"/>
      <c r="FV357" s="55"/>
      <c r="FW357" s="55"/>
      <c r="FX357" s="55"/>
      <c r="FY357" s="55"/>
      <c r="FZ357" s="55"/>
      <c r="GA357" s="55"/>
      <c r="GB357" s="55"/>
      <c r="GC357" s="55"/>
      <c r="GD357" s="55"/>
      <c r="GE357" s="55"/>
      <c r="GF357" s="55"/>
      <c r="GG357" s="55"/>
      <c r="GH357" s="55"/>
      <c r="GI357" s="55"/>
      <c r="GJ357" s="55"/>
      <c r="GK357" s="55"/>
      <c r="GL357" s="55"/>
      <c r="GM357" s="55"/>
      <c r="GN357" s="55"/>
      <c r="GO357" s="55"/>
      <c r="GP357" s="55"/>
      <c r="GQ357" s="55"/>
      <c r="GR357" s="55"/>
      <c r="GS357" s="55"/>
      <c r="GT357" s="55"/>
      <c r="GU357" s="55"/>
      <c r="GV357" s="55"/>
      <c r="GW357" s="55"/>
      <c r="GX357" s="55"/>
      <c r="GY357" s="55"/>
      <c r="GZ357" s="55"/>
      <c r="HA357" s="55"/>
      <c r="HB357" s="55"/>
      <c r="HC357" s="55"/>
    </row>
    <row r="358" spans="2:211" s="56" customFormat="1" ht="16.5" customHeight="1" x14ac:dyDescent="0.25">
      <c r="B358" s="130">
        <v>356</v>
      </c>
      <c r="C358" s="49">
        <v>44501</v>
      </c>
      <c r="D358" s="50">
        <f>(ÍNDICES!C182*100)</f>
        <v>0</v>
      </c>
      <c r="E358" s="51">
        <f t="shared" si="14"/>
        <v>1</v>
      </c>
      <c r="F358" s="133">
        <f>ROUND(PRODUCT(E358:$E$359),6)</f>
        <v>1</v>
      </c>
      <c r="G358" s="153">
        <v>6433.57</v>
      </c>
      <c r="H358" s="168"/>
      <c r="I358" s="169">
        <f>IF(AND(D358&lt;&gt;0,D358&lt;&gt;""),IF(H358&gt;G358,ROUND(H358*F358,2),0),0)</f>
        <v>0</v>
      </c>
      <c r="J358" s="141"/>
      <c r="K358" s="179"/>
      <c r="L358" s="179"/>
      <c r="M358" s="179"/>
      <c r="N358" s="179"/>
      <c r="O358" s="179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  <c r="CX358" s="55"/>
      <c r="CY358" s="55"/>
      <c r="CZ358" s="55"/>
      <c r="DA358" s="55"/>
      <c r="DB358" s="55"/>
      <c r="DC358" s="55"/>
      <c r="DD358" s="55"/>
      <c r="DE358" s="55"/>
      <c r="DF358" s="55"/>
      <c r="DG358" s="55"/>
      <c r="DH358" s="55"/>
      <c r="DI358" s="55"/>
      <c r="DJ358" s="55"/>
      <c r="DK358" s="55"/>
      <c r="DL358" s="55"/>
      <c r="DM358" s="55"/>
      <c r="DN358" s="55"/>
      <c r="DO358" s="55"/>
      <c r="DP358" s="55"/>
      <c r="DQ358" s="55"/>
      <c r="DR358" s="55"/>
      <c r="DS358" s="55"/>
      <c r="DT358" s="55"/>
      <c r="DU358" s="55"/>
      <c r="DV358" s="55"/>
      <c r="DW358" s="55"/>
      <c r="DX358" s="55"/>
      <c r="DY358" s="55"/>
      <c r="DZ358" s="55"/>
      <c r="EA358" s="55"/>
      <c r="EB358" s="55"/>
      <c r="EC358" s="55"/>
      <c r="ED358" s="55"/>
      <c r="EE358" s="55"/>
      <c r="EF358" s="55"/>
      <c r="EG358" s="55"/>
      <c r="EH358" s="55"/>
      <c r="EI358" s="55"/>
      <c r="EJ358" s="55"/>
      <c r="EK358" s="55"/>
      <c r="EL358" s="55"/>
      <c r="EM358" s="55"/>
      <c r="EN358" s="55"/>
      <c r="EO358" s="55"/>
      <c r="EP358" s="55"/>
      <c r="EQ358" s="55"/>
      <c r="ER358" s="55"/>
      <c r="ES358" s="55"/>
      <c r="ET358" s="55"/>
      <c r="EU358" s="55"/>
      <c r="EV358" s="55"/>
      <c r="EW358" s="55"/>
      <c r="EX358" s="55"/>
      <c r="EY358" s="55"/>
      <c r="EZ358" s="55"/>
      <c r="FA358" s="55"/>
      <c r="FB358" s="55"/>
      <c r="FC358" s="55"/>
      <c r="FD358" s="55"/>
      <c r="FE358" s="55"/>
      <c r="FF358" s="55"/>
      <c r="FG358" s="55"/>
      <c r="FH358" s="55"/>
      <c r="FI358" s="55"/>
      <c r="FJ358" s="55"/>
      <c r="FK358" s="55"/>
      <c r="FL358" s="55"/>
      <c r="FM358" s="55"/>
      <c r="FN358" s="55"/>
      <c r="FO358" s="55"/>
      <c r="FP358" s="55"/>
      <c r="FQ358" s="55"/>
      <c r="FR358" s="55"/>
      <c r="FS358" s="55"/>
      <c r="FT358" s="55"/>
      <c r="FU358" s="55"/>
      <c r="FV358" s="55"/>
      <c r="FW358" s="55"/>
      <c r="FX358" s="55"/>
      <c r="FY358" s="55"/>
      <c r="FZ358" s="55"/>
      <c r="GA358" s="55"/>
      <c r="GB358" s="55"/>
      <c r="GC358" s="55"/>
      <c r="GD358" s="55"/>
      <c r="GE358" s="55"/>
      <c r="GF358" s="55"/>
      <c r="GG358" s="55"/>
      <c r="GH358" s="55"/>
      <c r="GI358" s="55"/>
      <c r="GJ358" s="55"/>
      <c r="GK358" s="55"/>
      <c r="GL358" s="55"/>
      <c r="GM358" s="55"/>
      <c r="GN358" s="55"/>
      <c r="GO358" s="55"/>
      <c r="GP358" s="55"/>
      <c r="GQ358" s="55"/>
      <c r="GR358" s="55"/>
      <c r="GS358" s="55"/>
      <c r="GT358" s="55"/>
      <c r="GU358" s="55"/>
      <c r="GV358" s="55"/>
      <c r="GW358" s="55"/>
      <c r="GX358" s="55"/>
      <c r="GY358" s="55"/>
      <c r="GZ358" s="55"/>
      <c r="HA358" s="55"/>
      <c r="HB358" s="55"/>
      <c r="HC358" s="55"/>
    </row>
    <row r="359" spans="2:211" s="56" customFormat="1" ht="16.5" customHeight="1" x14ac:dyDescent="0.25">
      <c r="B359" s="130">
        <v>357</v>
      </c>
      <c r="C359" s="49">
        <v>44531</v>
      </c>
      <c r="D359" s="50">
        <f>(ÍNDICES!C183*100)</f>
        <v>0</v>
      </c>
      <c r="E359" s="51">
        <f t="shared" si="14"/>
        <v>1</v>
      </c>
      <c r="F359" s="133">
        <f>ROUND(PRODUCT(E359:$E$359),6)</f>
        <v>1</v>
      </c>
      <c r="G359" s="153">
        <v>6433.57</v>
      </c>
      <c r="H359" s="168"/>
      <c r="I359" s="169">
        <f t="shared" si="15"/>
        <v>0</v>
      </c>
      <c r="J359" s="141"/>
      <c r="K359" s="179"/>
      <c r="L359" s="179"/>
      <c r="M359" s="179"/>
      <c r="N359" s="179"/>
      <c r="O359" s="179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  <c r="CX359" s="55"/>
      <c r="CY359" s="55"/>
      <c r="CZ359" s="55"/>
      <c r="DA359" s="55"/>
      <c r="DB359" s="55"/>
      <c r="DC359" s="55"/>
      <c r="DD359" s="55"/>
      <c r="DE359" s="55"/>
      <c r="DF359" s="55"/>
      <c r="DG359" s="55"/>
      <c r="DH359" s="55"/>
      <c r="DI359" s="55"/>
      <c r="DJ359" s="55"/>
      <c r="DK359" s="55"/>
      <c r="DL359" s="55"/>
      <c r="DM359" s="55"/>
      <c r="DN359" s="55"/>
      <c r="DO359" s="55"/>
      <c r="DP359" s="55"/>
      <c r="DQ359" s="55"/>
      <c r="DR359" s="55"/>
      <c r="DS359" s="55"/>
      <c r="DT359" s="55"/>
      <c r="DU359" s="55"/>
      <c r="DV359" s="55"/>
      <c r="DW359" s="55"/>
      <c r="DX359" s="55"/>
      <c r="DY359" s="55"/>
      <c r="DZ359" s="55"/>
      <c r="EA359" s="55"/>
      <c r="EB359" s="55"/>
      <c r="EC359" s="55"/>
      <c r="ED359" s="55"/>
      <c r="EE359" s="55"/>
      <c r="EF359" s="55"/>
      <c r="EG359" s="55"/>
      <c r="EH359" s="55"/>
      <c r="EI359" s="55"/>
      <c r="EJ359" s="55"/>
      <c r="EK359" s="55"/>
      <c r="EL359" s="55"/>
      <c r="EM359" s="55"/>
      <c r="EN359" s="55"/>
      <c r="EO359" s="55"/>
      <c r="EP359" s="55"/>
      <c r="EQ359" s="55"/>
      <c r="ER359" s="55"/>
      <c r="ES359" s="55"/>
      <c r="ET359" s="55"/>
      <c r="EU359" s="55"/>
      <c r="EV359" s="55"/>
      <c r="EW359" s="55"/>
      <c r="EX359" s="55"/>
      <c r="EY359" s="55"/>
      <c r="EZ359" s="55"/>
      <c r="FA359" s="55"/>
      <c r="FB359" s="55"/>
      <c r="FC359" s="55"/>
      <c r="FD359" s="55"/>
      <c r="FE359" s="55"/>
      <c r="FF359" s="55"/>
      <c r="FG359" s="55"/>
      <c r="FH359" s="55"/>
      <c r="FI359" s="55"/>
      <c r="FJ359" s="55"/>
      <c r="FK359" s="55"/>
      <c r="FL359" s="55"/>
      <c r="FM359" s="55"/>
      <c r="FN359" s="55"/>
      <c r="FO359" s="55"/>
      <c r="FP359" s="55"/>
      <c r="FQ359" s="55"/>
      <c r="FR359" s="55"/>
      <c r="FS359" s="55"/>
      <c r="FT359" s="55"/>
      <c r="FU359" s="55"/>
      <c r="FV359" s="55"/>
      <c r="FW359" s="55"/>
      <c r="FX359" s="55"/>
      <c r="FY359" s="55"/>
      <c r="FZ359" s="55"/>
      <c r="GA359" s="55"/>
      <c r="GB359" s="55"/>
      <c r="GC359" s="55"/>
      <c r="GD359" s="55"/>
      <c r="GE359" s="55"/>
      <c r="GF359" s="55"/>
      <c r="GG359" s="55"/>
      <c r="GH359" s="55"/>
      <c r="GI359" s="55"/>
      <c r="GJ359" s="55"/>
      <c r="GK359" s="55"/>
      <c r="GL359" s="55"/>
      <c r="GM359" s="55"/>
      <c r="GN359" s="55"/>
      <c r="GO359" s="55"/>
      <c r="GP359" s="55"/>
      <c r="GQ359" s="55"/>
      <c r="GR359" s="55"/>
      <c r="GS359" s="55"/>
      <c r="GT359" s="55"/>
      <c r="GU359" s="55"/>
      <c r="GV359" s="55"/>
      <c r="GW359" s="55"/>
      <c r="GX359" s="55"/>
      <c r="GY359" s="55"/>
      <c r="GZ359" s="55"/>
      <c r="HA359" s="55"/>
      <c r="HB359" s="55"/>
      <c r="HC359" s="55"/>
    </row>
    <row r="360" spans="2:211" s="56" customFormat="1" ht="16.5" customHeight="1" x14ac:dyDescent="0.25">
      <c r="B360" s="130">
        <v>358</v>
      </c>
      <c r="C360" s="22" t="s">
        <v>39</v>
      </c>
      <c r="D360" s="99">
        <f>D359</f>
        <v>0</v>
      </c>
      <c r="E360" s="51" t="s">
        <v>1</v>
      </c>
      <c r="F360" s="133">
        <f>F359</f>
        <v>1</v>
      </c>
      <c r="G360" s="153">
        <f>G359</f>
        <v>6433.57</v>
      </c>
      <c r="H360" s="170">
        <f>H359</f>
        <v>0</v>
      </c>
      <c r="I360" s="169">
        <f t="shared" si="15"/>
        <v>0</v>
      </c>
      <c r="J360" s="141"/>
      <c r="K360" s="179"/>
      <c r="L360" s="179"/>
      <c r="M360" s="179"/>
      <c r="N360" s="179"/>
      <c r="O360" s="179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  <c r="CQ360" s="55"/>
      <c r="CR360" s="55"/>
      <c r="CS360" s="55"/>
      <c r="CT360" s="55"/>
      <c r="CU360" s="55"/>
      <c r="CV360" s="55"/>
      <c r="CW360" s="55"/>
      <c r="CX360" s="55"/>
      <c r="CY360" s="55"/>
      <c r="CZ360" s="55"/>
      <c r="DA360" s="55"/>
      <c r="DB360" s="55"/>
      <c r="DC360" s="55"/>
      <c r="DD360" s="55"/>
      <c r="DE360" s="55"/>
      <c r="DF360" s="55"/>
      <c r="DG360" s="55"/>
      <c r="DH360" s="55"/>
      <c r="DI360" s="55"/>
      <c r="DJ360" s="55"/>
      <c r="DK360" s="55"/>
      <c r="DL360" s="55"/>
      <c r="DM360" s="55"/>
      <c r="DN360" s="55"/>
      <c r="DO360" s="55"/>
      <c r="DP360" s="55"/>
      <c r="DQ360" s="55"/>
      <c r="DR360" s="55"/>
      <c r="DS360" s="55"/>
      <c r="DT360" s="55"/>
      <c r="DU360" s="55"/>
      <c r="DV360" s="55"/>
      <c r="DW360" s="55"/>
      <c r="DX360" s="55"/>
      <c r="DY360" s="55"/>
      <c r="DZ360" s="55"/>
      <c r="EA360" s="55"/>
      <c r="EB360" s="55"/>
      <c r="EC360" s="55"/>
      <c r="ED360" s="55"/>
      <c r="EE360" s="55"/>
      <c r="EF360" s="55"/>
      <c r="EG360" s="55"/>
      <c r="EH360" s="55"/>
      <c r="EI360" s="55"/>
      <c r="EJ360" s="55"/>
      <c r="EK360" s="55"/>
      <c r="EL360" s="55"/>
      <c r="EM360" s="55"/>
      <c r="EN360" s="55"/>
      <c r="EO360" s="55"/>
      <c r="EP360" s="55"/>
      <c r="EQ360" s="55"/>
      <c r="ER360" s="55"/>
      <c r="ES360" s="55"/>
      <c r="ET360" s="55"/>
      <c r="EU360" s="55"/>
      <c r="EV360" s="55"/>
      <c r="EW360" s="55"/>
      <c r="EX360" s="55"/>
      <c r="EY360" s="55"/>
      <c r="EZ360" s="55"/>
      <c r="FA360" s="55"/>
      <c r="FB360" s="55"/>
      <c r="FC360" s="55"/>
      <c r="FD360" s="55"/>
      <c r="FE360" s="55"/>
      <c r="FF360" s="55"/>
      <c r="FG360" s="55"/>
      <c r="FH360" s="55"/>
      <c r="FI360" s="55"/>
      <c r="FJ360" s="55"/>
      <c r="FK360" s="55"/>
      <c r="FL360" s="55"/>
      <c r="FM360" s="55"/>
      <c r="FN360" s="55"/>
      <c r="FO360" s="55"/>
      <c r="FP360" s="55"/>
      <c r="FQ360" s="55"/>
      <c r="FR360" s="55"/>
      <c r="FS360" s="55"/>
      <c r="FT360" s="55"/>
      <c r="FU360" s="55"/>
      <c r="FV360" s="55"/>
      <c r="FW360" s="55"/>
      <c r="FX360" s="55"/>
      <c r="FY360" s="55"/>
      <c r="FZ360" s="55"/>
      <c r="GA360" s="55"/>
      <c r="GB360" s="55"/>
      <c r="GC360" s="55"/>
      <c r="GD360" s="55"/>
      <c r="GE360" s="55"/>
      <c r="GF360" s="55"/>
      <c r="GG360" s="55"/>
      <c r="GH360" s="55"/>
      <c r="GI360" s="55"/>
      <c r="GJ360" s="55"/>
      <c r="GK360" s="55"/>
      <c r="GL360" s="55"/>
      <c r="GM360" s="55"/>
      <c r="GN360" s="55"/>
      <c r="GO360" s="55"/>
      <c r="GP360" s="55"/>
      <c r="GQ360" s="55"/>
      <c r="GR360" s="55"/>
      <c r="GS360" s="55"/>
      <c r="GT360" s="55"/>
      <c r="GU360" s="55"/>
      <c r="GV360" s="55"/>
      <c r="GW360" s="55"/>
      <c r="GX360" s="55"/>
      <c r="GY360" s="55"/>
      <c r="GZ360" s="55"/>
      <c r="HA360" s="55"/>
      <c r="HB360" s="55"/>
      <c r="HC360" s="55"/>
    </row>
    <row r="361" spans="2:211" s="56" customFormat="1" x14ac:dyDescent="0.25">
      <c r="B361" s="62"/>
      <c r="C361" s="63"/>
      <c r="D361" s="64"/>
      <c r="E361" s="65"/>
      <c r="F361" s="65"/>
      <c r="G361" s="65"/>
      <c r="H361" s="166"/>
      <c r="I361" s="167"/>
      <c r="J361" s="144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  <c r="DW361" s="55"/>
      <c r="DX361" s="55"/>
      <c r="DY361" s="55"/>
      <c r="DZ361" s="55"/>
      <c r="EA361" s="55"/>
      <c r="EB361" s="55"/>
      <c r="EC361" s="55"/>
      <c r="ED361" s="55"/>
      <c r="EE361" s="55"/>
      <c r="EF361" s="55"/>
      <c r="EG361" s="55"/>
      <c r="EH361" s="55"/>
      <c r="EI361" s="55"/>
      <c r="EJ361" s="55"/>
      <c r="EK361" s="55"/>
      <c r="EL361" s="55"/>
      <c r="EM361" s="55"/>
      <c r="EN361" s="55"/>
      <c r="EO361" s="55"/>
      <c r="EP361" s="55"/>
      <c r="EQ361" s="55"/>
      <c r="ER361" s="55"/>
      <c r="ES361" s="55"/>
      <c r="ET361" s="55"/>
      <c r="EU361" s="55"/>
      <c r="EV361" s="55"/>
      <c r="EW361" s="55"/>
      <c r="EX361" s="55"/>
      <c r="EY361" s="55"/>
      <c r="EZ361" s="55"/>
      <c r="FA361" s="55"/>
      <c r="FB361" s="55"/>
      <c r="FC361" s="55"/>
      <c r="FD361" s="55"/>
      <c r="FE361" s="55"/>
      <c r="FF361" s="55"/>
      <c r="FG361" s="55"/>
      <c r="FH361" s="55"/>
      <c r="FI361" s="55"/>
      <c r="FJ361" s="55"/>
      <c r="FK361" s="55"/>
      <c r="FL361" s="55"/>
      <c r="FM361" s="55"/>
      <c r="FN361" s="55"/>
      <c r="FO361" s="55"/>
      <c r="FP361" s="55"/>
      <c r="FQ361" s="55"/>
      <c r="FR361" s="55"/>
      <c r="FS361" s="55"/>
      <c r="FT361" s="55"/>
      <c r="FU361" s="55"/>
      <c r="FV361" s="55"/>
      <c r="FW361" s="55"/>
      <c r="FX361" s="55"/>
      <c r="FY361" s="55"/>
      <c r="FZ361" s="55"/>
      <c r="GA361" s="55"/>
      <c r="GB361" s="55"/>
      <c r="GC361" s="55"/>
      <c r="GD361" s="55"/>
      <c r="GE361" s="55"/>
      <c r="GF361" s="55"/>
      <c r="GG361" s="55"/>
      <c r="GH361" s="55"/>
      <c r="GI361" s="55"/>
      <c r="GJ361" s="55"/>
      <c r="GK361" s="55"/>
      <c r="GL361" s="55"/>
      <c r="GM361" s="55"/>
      <c r="GN361" s="55"/>
      <c r="GO361" s="55"/>
      <c r="GP361" s="55"/>
      <c r="GQ361" s="55"/>
      <c r="GR361" s="55"/>
      <c r="GS361" s="55"/>
      <c r="GT361" s="55"/>
      <c r="GU361" s="55"/>
      <c r="GV361" s="55"/>
      <c r="GW361" s="55"/>
      <c r="GX361" s="55"/>
      <c r="GY361" s="55"/>
      <c r="GZ361" s="55"/>
      <c r="HA361" s="55"/>
      <c r="HB361" s="55"/>
      <c r="HC361" s="55"/>
    </row>
    <row r="362" spans="2:211" ht="15" customHeight="1" x14ac:dyDescent="0.25">
      <c r="B362" s="176" t="s">
        <v>51</v>
      </c>
      <c r="C362" s="176"/>
      <c r="D362" s="176"/>
      <c r="E362" s="176"/>
      <c r="F362" s="176"/>
      <c r="G362" s="176"/>
      <c r="H362" s="176"/>
      <c r="I362" s="171" cm="1">
        <f t="array" ref="I362">IF(I367&lt;6,0,IFERROR(SUMPRODUCT((I3:I360&gt;=LARGE(I3:I360,ROUNDDOWN(COUNTIF(I3:I360,"&gt;0")*80%,0)))*I3:I360)/ROUNDDOWN(COUNTIF(I3:I360,"&gt;0")*80%,0),""))</f>
        <v>0</v>
      </c>
      <c r="J362" s="145"/>
      <c r="K362" s="180" t="s">
        <v>49</v>
      </c>
      <c r="L362" s="181"/>
      <c r="M362" s="181"/>
      <c r="N362" s="181"/>
      <c r="O362" s="181"/>
    </row>
    <row r="363" spans="2:211" ht="15" customHeight="1" x14ac:dyDescent="0.25">
      <c r="B363" s="175" t="s">
        <v>21</v>
      </c>
      <c r="C363" s="175"/>
      <c r="D363" s="175"/>
      <c r="E363" s="175"/>
      <c r="F363" s="175"/>
      <c r="G363" s="175"/>
      <c r="H363" s="175"/>
      <c r="I363" s="172">
        <v>6433.57</v>
      </c>
      <c r="J363" s="142"/>
      <c r="K363" s="181"/>
      <c r="L363" s="181"/>
      <c r="M363" s="181"/>
      <c r="N363" s="181"/>
      <c r="O363" s="181"/>
    </row>
    <row r="364" spans="2:211" ht="15.75" customHeight="1" x14ac:dyDescent="0.25">
      <c r="B364" s="176" t="s">
        <v>14</v>
      </c>
      <c r="C364" s="176"/>
      <c r="D364" s="176"/>
      <c r="E364" s="176"/>
      <c r="F364" s="176"/>
      <c r="G364" s="176"/>
      <c r="H364" s="176"/>
      <c r="I364" s="171">
        <f>IFERROR(MAX(I362-I363,0),"")</f>
        <v>0</v>
      </c>
      <c r="J364" s="146"/>
    </row>
    <row r="365" spans="2:211" ht="15.75" customHeight="1" x14ac:dyDescent="0.25">
      <c r="B365" s="71"/>
      <c r="C365" s="72"/>
      <c r="D365" s="73"/>
      <c r="E365" s="73"/>
      <c r="F365" s="137"/>
      <c r="G365" s="137"/>
      <c r="H365" s="137"/>
      <c r="I365" s="137"/>
      <c r="J365" s="147"/>
    </row>
    <row r="366" spans="2:211" s="97" customFormat="1" ht="15.75" customHeight="1" x14ac:dyDescent="0.25">
      <c r="B366" s="186" t="s">
        <v>30</v>
      </c>
      <c r="C366" s="186"/>
      <c r="D366" s="186"/>
      <c r="E366" s="186"/>
      <c r="F366" s="186"/>
      <c r="G366" s="187" t="s">
        <v>41</v>
      </c>
      <c r="H366" s="188"/>
      <c r="I366" s="154" t="s">
        <v>31</v>
      </c>
      <c r="J366" s="147"/>
      <c r="K366" s="189" t="s">
        <v>42</v>
      </c>
      <c r="L366" s="190"/>
      <c r="M366" s="190"/>
      <c r="N366" s="190"/>
      <c r="O366" s="191"/>
    </row>
    <row r="367" spans="2:211" s="36" customFormat="1" ht="19.149999999999999" customHeight="1" x14ac:dyDescent="0.25">
      <c r="B367" s="182" t="s">
        <v>46</v>
      </c>
      <c r="C367" s="183"/>
      <c r="D367" s="183"/>
      <c r="E367" s="183"/>
      <c r="F367" s="183"/>
      <c r="G367" s="183"/>
      <c r="H367" s="184"/>
      <c r="I367" s="165">
        <f>COUNTIF(I3:I360,"&gt;0")</f>
        <v>0</v>
      </c>
      <c r="J367" s="148"/>
      <c r="K367" s="128"/>
    </row>
    <row r="368" spans="2:211" s="36" customFormat="1" ht="19.149999999999999" customHeight="1" x14ac:dyDescent="0.25">
      <c r="B368" s="194" t="str">
        <f>IF(I366 = "Selecione","",
                                             IF(I366 = "Mulher","Tt = Tempo para aposentadoria [13 x 30] (c)",
                                                                                                                                                                 IF(I366 = "Homem","Tt = Tempo para aposentadoria [13 x 35] (c)","Tt = Tempo para aposentadoria [13 x 25] (c)")))</f>
        <v/>
      </c>
      <c r="C368" s="194"/>
      <c r="D368" s="194"/>
      <c r="E368" s="194"/>
      <c r="F368" s="194"/>
      <c r="G368" s="194"/>
      <c r="H368" s="194"/>
      <c r="I368" s="138" t="str">
        <f>IF(I366 = "Selecione","",
                                             IF(I366 = "Mulher",390,
                                                                                     IF(I366 = "Homem",455,325)))</f>
        <v/>
      </c>
      <c r="J368" s="143"/>
      <c r="K368" s="185" t="s">
        <v>45</v>
      </c>
      <c r="L368" s="185"/>
      <c r="M368" s="185"/>
      <c r="N368" s="185"/>
      <c r="O368" s="185"/>
    </row>
    <row r="369" spans="2:17" s="36" customFormat="1" ht="19.149999999999999" customHeight="1" x14ac:dyDescent="0.25">
      <c r="B369" s="194" t="s">
        <v>47</v>
      </c>
      <c r="C369" s="194"/>
      <c r="D369" s="194"/>
      <c r="E369" s="194"/>
      <c r="F369" s="194"/>
      <c r="G369" s="194"/>
      <c r="H369" s="194"/>
      <c r="I369" s="139">
        <f>IF(IFERROR(I367/I368,0)&gt;1,1,IFERROR(I367/I368,0))</f>
        <v>0</v>
      </c>
      <c r="J369" s="149"/>
      <c r="K369" s="185"/>
      <c r="L369" s="185"/>
      <c r="M369" s="185"/>
      <c r="N369" s="185"/>
      <c r="O369" s="185"/>
    </row>
    <row r="370" spans="2:17" s="36" customFormat="1" ht="15.75" customHeight="1" x14ac:dyDescent="0.25">
      <c r="B370" s="186" t="s">
        <v>44</v>
      </c>
      <c r="C370" s="186"/>
      <c r="D370" s="186"/>
      <c r="E370" s="186"/>
      <c r="F370" s="186"/>
      <c r="G370" s="186"/>
      <c r="H370" s="186"/>
      <c r="I370" s="173">
        <f>IFERROR(I369*I364,0)</f>
        <v>0</v>
      </c>
      <c r="J370" s="150"/>
      <c r="K370" s="185"/>
      <c r="L370" s="185"/>
      <c r="M370" s="185"/>
      <c r="N370" s="185"/>
      <c r="O370" s="185"/>
    </row>
    <row r="371" spans="2:17" s="79" customFormat="1" ht="15.75" customHeight="1" x14ac:dyDescent="0.25">
      <c r="B371" s="193" t="s">
        <v>43</v>
      </c>
      <c r="C371" s="178"/>
      <c r="D371" s="178"/>
      <c r="E371" s="178"/>
      <c r="F371" s="178"/>
      <c r="G371" s="178"/>
      <c r="H371" s="178"/>
      <c r="I371" s="178"/>
      <c r="J371" s="113"/>
      <c r="K371" s="185"/>
      <c r="L371" s="185"/>
      <c r="M371" s="185"/>
      <c r="N371" s="185"/>
      <c r="O371" s="185"/>
    </row>
    <row r="372" spans="2:17" s="79" customFormat="1" ht="15.75" customHeight="1" x14ac:dyDescent="0.25">
      <c r="B372" s="177" t="s">
        <v>38</v>
      </c>
      <c r="C372" s="178"/>
      <c r="D372" s="178"/>
      <c r="E372" s="178"/>
      <c r="F372" s="178"/>
      <c r="G372" s="178"/>
      <c r="H372" s="178"/>
      <c r="I372" s="178"/>
      <c r="J372" s="113"/>
      <c r="K372" s="185"/>
      <c r="L372" s="185"/>
      <c r="M372" s="185"/>
      <c r="N372" s="185"/>
      <c r="O372" s="185"/>
    </row>
    <row r="373" spans="2:17" ht="15.6" customHeight="1" x14ac:dyDescent="0.25">
      <c r="B373" s="177" t="s">
        <v>40</v>
      </c>
      <c r="C373" s="178"/>
      <c r="D373" s="178"/>
      <c r="E373" s="178"/>
      <c r="F373" s="178"/>
      <c r="G373" s="178"/>
      <c r="H373" s="178"/>
      <c r="I373" s="178"/>
      <c r="J373" s="151"/>
      <c r="K373" s="185"/>
      <c r="L373" s="185"/>
      <c r="M373" s="185"/>
      <c r="N373" s="185"/>
      <c r="O373" s="185"/>
      <c r="P373" s="104"/>
      <c r="Q373" s="104"/>
    </row>
    <row r="374" spans="2:17" ht="15.6" customHeight="1" x14ac:dyDescent="0.25">
      <c r="B374" s="192" t="s">
        <v>36</v>
      </c>
      <c r="C374" s="192"/>
      <c r="D374" s="192"/>
      <c r="E374" s="192"/>
      <c r="F374" s="192"/>
      <c r="G374" s="192"/>
      <c r="H374" s="192"/>
      <c r="I374" s="192"/>
      <c r="J374" s="152"/>
      <c r="K374" s="185"/>
      <c r="L374" s="185"/>
      <c r="M374" s="185"/>
      <c r="N374" s="185"/>
      <c r="O374" s="185"/>
    </row>
    <row r="375" spans="2:17" ht="15.6" customHeight="1" x14ac:dyDescent="0.25">
      <c r="B375" s="192"/>
      <c r="C375" s="192"/>
      <c r="D375" s="192"/>
      <c r="E375" s="192"/>
      <c r="F375" s="192"/>
      <c r="G375" s="192"/>
      <c r="H375" s="192"/>
      <c r="I375" s="192"/>
      <c r="J375" s="152"/>
      <c r="K375" s="185"/>
      <c r="L375" s="185"/>
      <c r="M375" s="185"/>
      <c r="N375" s="185"/>
      <c r="O375" s="185"/>
    </row>
    <row r="376" spans="2:17" ht="15.6" customHeight="1" x14ac:dyDescent="0.25">
      <c r="B376" s="192"/>
      <c r="C376" s="192"/>
      <c r="D376" s="192"/>
      <c r="E376" s="192"/>
      <c r="F376" s="192"/>
      <c r="G376" s="192"/>
      <c r="H376" s="192"/>
      <c r="I376" s="192"/>
      <c r="J376" s="152"/>
      <c r="K376" s="185"/>
      <c r="L376" s="185"/>
      <c r="M376" s="185"/>
      <c r="N376" s="185"/>
      <c r="O376" s="185"/>
    </row>
    <row r="377" spans="2:17" ht="15.6" customHeight="1" x14ac:dyDescent="0.25">
      <c r="B377" s="192"/>
      <c r="C377" s="192"/>
      <c r="D377" s="192"/>
      <c r="E377" s="192"/>
      <c r="F377" s="192"/>
      <c r="G377" s="192"/>
      <c r="H377" s="192"/>
      <c r="I377" s="192"/>
      <c r="J377" s="152"/>
      <c r="K377" s="185"/>
      <c r="L377" s="185"/>
      <c r="M377" s="185"/>
      <c r="N377" s="185"/>
      <c r="O377" s="185"/>
    </row>
    <row r="378" spans="2:17" ht="43.15" customHeight="1" x14ac:dyDescent="0.25">
      <c r="B378" s="192"/>
      <c r="C378" s="192"/>
      <c r="D378" s="192"/>
      <c r="E378" s="192"/>
      <c r="F378" s="192"/>
      <c r="G378" s="192"/>
      <c r="H378" s="192"/>
      <c r="I378" s="192"/>
      <c r="J378" s="152"/>
      <c r="K378" s="185"/>
      <c r="L378" s="185"/>
      <c r="M378" s="185"/>
      <c r="N378" s="185"/>
      <c r="O378" s="185"/>
    </row>
    <row r="379" spans="2:17" ht="15.6" customHeight="1" x14ac:dyDescent="0.25">
      <c r="K379" s="185"/>
      <c r="L379" s="185"/>
      <c r="M379" s="185"/>
      <c r="N379" s="185"/>
      <c r="O379" s="185"/>
    </row>
    <row r="380" spans="2:17" ht="15.6" customHeight="1" x14ac:dyDescent="0.25"/>
    <row r="381" spans="2:17" ht="15.6" hidden="1" customHeight="1" x14ac:dyDescent="0.25"/>
  </sheetData>
  <sheetProtection algorithmName="SHA-512" hashValue="/7Z6XvR6Keon+6LxMTTI+4EYMx+kATqPK36CcJSayi4AfaN9tz2CKo4hv0RIxJr1QVeH7Ms95NGUEUXvhB6GnQ==" saltValue="55YDs5RcHCdt9fyvOuvJ7w==" spinCount="100000" sheet="1" selectLockedCells="1"/>
  <mergeCells count="17">
    <mergeCell ref="B370:H370"/>
    <mergeCell ref="B363:H363"/>
    <mergeCell ref="B364:H364"/>
    <mergeCell ref="B373:I373"/>
    <mergeCell ref="K355:O360"/>
    <mergeCell ref="K362:O363"/>
    <mergeCell ref="B367:H367"/>
    <mergeCell ref="B372:I372"/>
    <mergeCell ref="K368:O379"/>
    <mergeCell ref="B366:F366"/>
    <mergeCell ref="G366:H366"/>
    <mergeCell ref="K366:O366"/>
    <mergeCell ref="B374:I378"/>
    <mergeCell ref="B371:I371"/>
    <mergeCell ref="B368:H368"/>
    <mergeCell ref="B362:H362"/>
    <mergeCell ref="B369:H369"/>
  </mergeCell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63864CCD-2A9D-454F-A6CC-471DF7B0D85B}">
          <x14:formula1>
            <xm:f>ÍNDICES!$D$4:$D$7</xm:f>
          </x14:formula1>
          <xm:sqref>I366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HT376"/>
  <sheetViews>
    <sheetView topLeftCell="A340" zoomScaleNormal="100" workbookViewId="0">
      <selection activeCell="A371" sqref="A371"/>
    </sheetView>
  </sheetViews>
  <sheetFormatPr defaultColWidth="5" defaultRowHeight="15.75" x14ac:dyDescent="0.25"/>
  <cols>
    <col min="1" max="1" width="6.85546875" style="80" bestFit="1" customWidth="1"/>
    <col min="2" max="2" width="9.7109375" style="80" customWidth="1"/>
    <col min="3" max="3" width="5.7109375" style="80" bestFit="1" customWidth="1"/>
    <col min="4" max="4" width="7.28515625" style="81" bestFit="1" customWidth="1"/>
    <col min="5" max="5" width="14.28515625" style="80" bestFit="1" customWidth="1"/>
    <col min="6" max="6" width="21" style="82" bestFit="1" customWidth="1"/>
    <col min="7" max="7" width="17" style="80" bestFit="1" customWidth="1"/>
    <col min="8" max="8" width="2.5703125" style="31" customWidth="1"/>
    <col min="9" max="9" width="14.85546875" style="31" bestFit="1" customWidth="1"/>
    <col min="10" max="10" width="18.140625" style="31" bestFit="1" customWidth="1"/>
    <col min="11" max="11" width="14.42578125" style="31" customWidth="1"/>
    <col min="12" max="12" width="8.7109375" style="31" customWidth="1"/>
    <col min="13" max="13" width="6" style="31" customWidth="1"/>
    <col min="14" max="16384" width="5" style="31"/>
  </cols>
  <sheetData>
    <row r="1" spans="1:14" s="8" customFormat="1" ht="32.25" thickBot="1" x14ac:dyDescent="0.3">
      <c r="A1" s="2" t="s">
        <v>8</v>
      </c>
      <c r="B1" s="3" t="s">
        <v>6</v>
      </c>
      <c r="C1" s="3" t="s">
        <v>3</v>
      </c>
      <c r="D1" s="3" t="s">
        <v>0</v>
      </c>
      <c r="E1" s="3" t="s">
        <v>5</v>
      </c>
      <c r="F1" s="4" t="s">
        <v>9</v>
      </c>
      <c r="G1" s="5" t="s">
        <v>4</v>
      </c>
      <c r="H1" s="6"/>
      <c r="I1" s="7"/>
      <c r="J1" s="7"/>
      <c r="K1" s="7"/>
      <c r="L1" s="1"/>
      <c r="M1" s="1"/>
    </row>
    <row r="2" spans="1:14" s="8" customFormat="1" x14ac:dyDescent="0.25">
      <c r="A2" s="9">
        <v>1</v>
      </c>
      <c r="B2" s="10">
        <v>34516</v>
      </c>
      <c r="C2" s="11">
        <v>6.8401591060201401</v>
      </c>
      <c r="D2" s="12">
        <f>ROUND(1+C2/100,6)</f>
        <v>1.0684020000000001</v>
      </c>
      <c r="E2" s="51">
        <f>ROUND(PRODUCT(D2:$D$350),6)</f>
        <v>6.6400100000000002</v>
      </c>
      <c r="F2" s="13"/>
      <c r="G2" s="14">
        <f t="shared" ref="G2:G71" si="0">ROUND(F2*E2,2)</f>
        <v>0</v>
      </c>
      <c r="H2" s="6"/>
      <c r="I2" s="15"/>
      <c r="J2" s="7"/>
      <c r="K2" s="7"/>
      <c r="L2" s="1"/>
      <c r="M2" s="16"/>
      <c r="N2" s="16"/>
    </row>
    <row r="3" spans="1:14" s="8" customFormat="1" x14ac:dyDescent="0.25">
      <c r="A3" s="89">
        <f>A2+1</f>
        <v>2</v>
      </c>
      <c r="B3" s="17">
        <v>34547</v>
      </c>
      <c r="C3" s="18">
        <v>1.8604041793586878</v>
      </c>
      <c r="D3" s="19">
        <f t="shared" ref="D3:D71" si="1">ROUND(1+C3/100,6)</f>
        <v>1.0186040000000001</v>
      </c>
      <c r="E3" s="51">
        <f>ROUND(PRODUCT(D3:$D$350),6)</f>
        <v>6.2148979999999998</v>
      </c>
      <c r="F3" s="20"/>
      <c r="G3" s="21">
        <f t="shared" si="0"/>
        <v>0</v>
      </c>
      <c r="H3" s="6"/>
      <c r="I3" s="15"/>
      <c r="J3" s="7"/>
      <c r="K3" s="7"/>
      <c r="L3" s="1"/>
      <c r="M3" s="16"/>
      <c r="N3" s="16"/>
    </row>
    <row r="4" spans="1:14" s="8" customFormat="1" x14ac:dyDescent="0.25">
      <c r="A4" s="89">
        <f t="shared" ref="A4:A67" si="2">A3+1</f>
        <v>3</v>
      </c>
      <c r="B4" s="17">
        <v>34578</v>
      </c>
      <c r="C4" s="18">
        <v>1.5295239932687998</v>
      </c>
      <c r="D4" s="19">
        <f t="shared" si="1"/>
        <v>1.0152950000000001</v>
      </c>
      <c r="E4" s="51">
        <f>ROUND(PRODUCT(D4:$D$350),6)</f>
        <v>6.101388</v>
      </c>
      <c r="F4" s="20"/>
      <c r="G4" s="21">
        <f t="shared" si="0"/>
        <v>0</v>
      </c>
      <c r="H4" s="6"/>
      <c r="I4" s="15"/>
      <c r="J4" s="7"/>
      <c r="K4" s="7"/>
      <c r="L4" s="1"/>
      <c r="M4" s="16"/>
      <c r="N4" s="16"/>
    </row>
    <row r="5" spans="1:14" s="8" customFormat="1" x14ac:dyDescent="0.25">
      <c r="A5" s="89">
        <f t="shared" si="2"/>
        <v>4</v>
      </c>
      <c r="B5" s="17">
        <v>34608</v>
      </c>
      <c r="C5" s="18">
        <v>2.620244077530498</v>
      </c>
      <c r="D5" s="19">
        <f t="shared" si="1"/>
        <v>1.0262020000000001</v>
      </c>
      <c r="E5" s="51">
        <f>ROUND(PRODUCT(D5:$D$350),6)</f>
        <v>6.0094729999999998</v>
      </c>
      <c r="F5" s="20"/>
      <c r="G5" s="21">
        <f t="shared" si="0"/>
        <v>0</v>
      </c>
      <c r="H5" s="6"/>
      <c r="I5" s="15"/>
      <c r="J5" s="7"/>
      <c r="K5" s="7"/>
      <c r="L5" s="1"/>
      <c r="M5" s="16"/>
      <c r="N5" s="16"/>
    </row>
    <row r="6" spans="1:14" s="8" customFormat="1" x14ac:dyDescent="0.25">
      <c r="A6" s="89">
        <f t="shared" si="2"/>
        <v>5</v>
      </c>
      <c r="B6" s="17">
        <v>34639</v>
      </c>
      <c r="C6" s="18">
        <v>2.8094973561302972</v>
      </c>
      <c r="D6" s="19">
        <f t="shared" si="1"/>
        <v>1.028095</v>
      </c>
      <c r="E6" s="51">
        <f>ROUND(PRODUCT(D6:$D$350),6)</f>
        <v>5.856033</v>
      </c>
      <c r="F6" s="20"/>
      <c r="G6" s="21">
        <f t="shared" si="0"/>
        <v>0</v>
      </c>
      <c r="H6" s="6"/>
      <c r="I6" s="15"/>
      <c r="J6" s="7"/>
      <c r="K6" s="7"/>
      <c r="L6" s="1"/>
      <c r="M6" s="16"/>
      <c r="N6" s="16"/>
    </row>
    <row r="7" spans="1:14" s="8" customFormat="1" x14ac:dyDescent="0.25">
      <c r="A7" s="90">
        <f t="shared" si="2"/>
        <v>6</v>
      </c>
      <c r="B7" s="22" t="s">
        <v>2</v>
      </c>
      <c r="C7" s="23">
        <f>C8</f>
        <v>1.7100773487296994</v>
      </c>
      <c r="D7" s="24" t="s">
        <v>1</v>
      </c>
      <c r="E7" s="51">
        <f>ROUND(PRODUCT(D7:$D$350),6)</f>
        <v>5.6960040000000003</v>
      </c>
      <c r="F7" s="25"/>
      <c r="G7" s="26">
        <f t="shared" si="0"/>
        <v>0</v>
      </c>
      <c r="H7" s="6"/>
      <c r="I7" s="15"/>
      <c r="J7" s="7"/>
      <c r="K7" s="7"/>
      <c r="L7" s="1"/>
      <c r="M7" s="27"/>
      <c r="N7" s="16"/>
    </row>
    <row r="8" spans="1:14" s="8" customFormat="1" x14ac:dyDescent="0.25">
      <c r="A8" s="89">
        <f t="shared" si="2"/>
        <v>7</v>
      </c>
      <c r="B8" s="17">
        <v>34669</v>
      </c>
      <c r="C8" s="18">
        <v>1.7100773487296994</v>
      </c>
      <c r="D8" s="19">
        <f t="shared" si="1"/>
        <v>1.017101</v>
      </c>
      <c r="E8" s="51">
        <f>ROUND(PRODUCT(D8:$D$350),6)</f>
        <v>5.6960040000000003</v>
      </c>
      <c r="F8" s="20"/>
      <c r="G8" s="21">
        <f t="shared" si="0"/>
        <v>0</v>
      </c>
      <c r="H8" s="6"/>
      <c r="I8" s="15"/>
      <c r="J8" s="7"/>
      <c r="K8" s="7"/>
      <c r="L8" s="1"/>
      <c r="M8" s="16"/>
      <c r="N8" s="16"/>
    </row>
    <row r="9" spans="1:14" s="8" customFormat="1" x14ac:dyDescent="0.25">
      <c r="A9" s="89">
        <f t="shared" si="2"/>
        <v>8</v>
      </c>
      <c r="B9" s="17">
        <v>34700</v>
      </c>
      <c r="C9" s="18">
        <v>1.7000177085177981</v>
      </c>
      <c r="D9" s="19">
        <f t="shared" si="1"/>
        <v>1.0169999999999999</v>
      </c>
      <c r="E9" s="51">
        <f>ROUND(PRODUCT(D9:$D$350),6)</f>
        <v>5.6002349999999996</v>
      </c>
      <c r="F9" s="20"/>
      <c r="G9" s="21">
        <f t="shared" si="0"/>
        <v>0</v>
      </c>
      <c r="H9" s="6"/>
      <c r="I9" s="15"/>
      <c r="J9" s="7"/>
      <c r="K9" s="7"/>
      <c r="L9" s="1"/>
      <c r="M9" s="16"/>
      <c r="N9" s="16"/>
    </row>
    <row r="10" spans="1:14" s="8" customFormat="1" x14ac:dyDescent="0.25">
      <c r="A10" s="89">
        <f t="shared" si="2"/>
        <v>9</v>
      </c>
      <c r="B10" s="17">
        <v>34731</v>
      </c>
      <c r="C10" s="18">
        <v>1.0195987385609451</v>
      </c>
      <c r="D10" s="19">
        <f t="shared" si="1"/>
        <v>1.0101960000000001</v>
      </c>
      <c r="E10" s="51">
        <f>ROUND(PRODUCT(D10:$D$350),6)</f>
        <v>5.5066220000000001</v>
      </c>
      <c r="F10" s="20"/>
      <c r="G10" s="21">
        <f t="shared" si="0"/>
        <v>0</v>
      </c>
      <c r="H10" s="6"/>
      <c r="I10" s="15"/>
      <c r="J10" s="7"/>
      <c r="K10" s="7"/>
      <c r="L10" s="1"/>
      <c r="M10" s="16"/>
      <c r="N10" s="16"/>
    </row>
    <row r="11" spans="1:14" s="8" customFormat="1" x14ac:dyDescent="0.25">
      <c r="A11" s="89">
        <f t="shared" si="2"/>
        <v>10</v>
      </c>
      <c r="B11" s="17">
        <v>34759</v>
      </c>
      <c r="C11" s="18">
        <v>1.5503504807139912</v>
      </c>
      <c r="D11" s="19">
        <f t="shared" si="1"/>
        <v>1.015504</v>
      </c>
      <c r="E11" s="51">
        <f>ROUND(PRODUCT(D11:$D$350),6)</f>
        <v>5.4510430000000003</v>
      </c>
      <c r="F11" s="20"/>
      <c r="G11" s="21">
        <f t="shared" si="0"/>
        <v>0</v>
      </c>
      <c r="H11" s="6"/>
      <c r="I11" s="15"/>
      <c r="J11" s="7"/>
      <c r="K11" s="7"/>
      <c r="L11" s="1"/>
      <c r="M11" s="16"/>
      <c r="N11" s="16"/>
    </row>
    <row r="12" spans="1:14" s="8" customFormat="1" x14ac:dyDescent="0.25">
      <c r="A12" s="89">
        <f t="shared" si="2"/>
        <v>11</v>
      </c>
      <c r="B12" s="17">
        <v>34790</v>
      </c>
      <c r="C12" s="18">
        <v>2.4300000000000002</v>
      </c>
      <c r="D12" s="19">
        <f t="shared" si="1"/>
        <v>1.0243</v>
      </c>
      <c r="E12" s="51">
        <f>ROUND(PRODUCT(D12:$D$350),6)</f>
        <v>5.36782</v>
      </c>
      <c r="F12" s="20"/>
      <c r="G12" s="21">
        <f t="shared" si="0"/>
        <v>0</v>
      </c>
      <c r="H12" s="6"/>
      <c r="I12" s="15"/>
      <c r="J12" s="7"/>
      <c r="K12" s="7"/>
      <c r="L12" s="1"/>
      <c r="M12" s="16"/>
      <c r="N12" s="16"/>
    </row>
    <row r="13" spans="1:14" s="8" customFormat="1" x14ac:dyDescent="0.25">
      <c r="A13" s="89">
        <f t="shared" si="2"/>
        <v>12</v>
      </c>
      <c r="B13" s="17">
        <v>34820</v>
      </c>
      <c r="C13" s="18">
        <v>2.67</v>
      </c>
      <c r="D13" s="19">
        <f t="shared" si="1"/>
        <v>1.0266999999999999</v>
      </c>
      <c r="E13" s="51">
        <f>ROUND(PRODUCT(D13:$D$350),6)</f>
        <v>5.2404770000000003</v>
      </c>
      <c r="F13" s="20"/>
      <c r="G13" s="21">
        <f t="shared" si="0"/>
        <v>0</v>
      </c>
      <c r="H13" s="6"/>
      <c r="I13" s="15"/>
      <c r="J13" s="7"/>
      <c r="K13" s="7"/>
      <c r="L13" s="1"/>
      <c r="M13" s="16"/>
      <c r="N13" s="16"/>
    </row>
    <row r="14" spans="1:14" s="8" customFormat="1" x14ac:dyDescent="0.25">
      <c r="A14" s="89">
        <f t="shared" si="2"/>
        <v>13</v>
      </c>
      <c r="B14" s="17">
        <v>34851</v>
      </c>
      <c r="C14" s="18">
        <v>2.2599999999999998</v>
      </c>
      <c r="D14" s="19">
        <f t="shared" si="1"/>
        <v>1.0226</v>
      </c>
      <c r="E14" s="51">
        <f>ROUND(PRODUCT(D14:$D$350),6)</f>
        <v>5.1041949999999998</v>
      </c>
      <c r="F14" s="20"/>
      <c r="G14" s="21">
        <f t="shared" si="0"/>
        <v>0</v>
      </c>
      <c r="H14" s="6"/>
      <c r="I14" s="15"/>
      <c r="J14" s="7"/>
      <c r="K14" s="7"/>
      <c r="L14" s="1"/>
      <c r="M14" s="16"/>
      <c r="N14" s="16"/>
    </row>
    <row r="15" spans="1:14" s="8" customFormat="1" x14ac:dyDescent="0.25">
      <c r="A15" s="89">
        <f t="shared" si="2"/>
        <v>14</v>
      </c>
      <c r="B15" s="17">
        <v>34881</v>
      </c>
      <c r="C15" s="18">
        <v>2.36</v>
      </c>
      <c r="D15" s="19">
        <f t="shared" si="1"/>
        <v>1.0236000000000001</v>
      </c>
      <c r="E15" s="51">
        <f>ROUND(PRODUCT(D15:$D$350),6)</f>
        <v>4.9913889999999999</v>
      </c>
      <c r="F15" s="20"/>
      <c r="G15" s="21">
        <f t="shared" si="0"/>
        <v>0</v>
      </c>
      <c r="H15" s="6"/>
      <c r="I15" s="15"/>
      <c r="J15" s="7"/>
      <c r="K15" s="7"/>
      <c r="L15" s="1"/>
      <c r="M15" s="16"/>
      <c r="N15" s="16"/>
    </row>
    <row r="16" spans="1:14" s="8" customFormat="1" x14ac:dyDescent="0.25">
      <c r="A16" s="89">
        <f t="shared" si="2"/>
        <v>15</v>
      </c>
      <c r="B16" s="17">
        <v>34912</v>
      </c>
      <c r="C16" s="18">
        <v>0.99</v>
      </c>
      <c r="D16" s="19">
        <f t="shared" si="1"/>
        <v>1.0099</v>
      </c>
      <c r="E16" s="51">
        <f>ROUND(PRODUCT(D16:$D$350),6)</f>
        <v>4.876309</v>
      </c>
      <c r="F16" s="20"/>
      <c r="G16" s="21">
        <f t="shared" si="0"/>
        <v>0</v>
      </c>
      <c r="H16" s="6"/>
      <c r="I16" s="15"/>
      <c r="J16" s="7"/>
      <c r="K16" s="7"/>
      <c r="L16" s="1"/>
      <c r="M16" s="16"/>
      <c r="N16" s="16"/>
    </row>
    <row r="17" spans="1:14" s="8" customFormat="1" x14ac:dyDescent="0.25">
      <c r="A17" s="89">
        <f t="shared" si="2"/>
        <v>16</v>
      </c>
      <c r="B17" s="17">
        <v>34943</v>
      </c>
      <c r="C17" s="18">
        <v>0.99</v>
      </c>
      <c r="D17" s="19">
        <f t="shared" si="1"/>
        <v>1.0099</v>
      </c>
      <c r="E17" s="51">
        <f>ROUND(PRODUCT(D17:$D$350),6)</f>
        <v>4.828506</v>
      </c>
      <c r="F17" s="20"/>
      <c r="G17" s="21">
        <f t="shared" si="0"/>
        <v>0</v>
      </c>
      <c r="H17" s="6"/>
      <c r="I17" s="15"/>
      <c r="J17" s="7"/>
      <c r="K17" s="7"/>
      <c r="L17" s="1"/>
      <c r="M17" s="16"/>
      <c r="N17" s="16"/>
    </row>
    <row r="18" spans="1:14" s="8" customFormat="1" x14ac:dyDescent="0.25">
      <c r="A18" s="89">
        <f t="shared" si="2"/>
        <v>17</v>
      </c>
      <c r="B18" s="17">
        <v>34973</v>
      </c>
      <c r="C18" s="18">
        <v>1.41</v>
      </c>
      <c r="D18" s="19">
        <f t="shared" si="1"/>
        <v>1.0141</v>
      </c>
      <c r="E18" s="51">
        <f>ROUND(PRODUCT(D18:$D$350),6)</f>
        <v>4.7811729999999999</v>
      </c>
      <c r="F18" s="20"/>
      <c r="G18" s="21">
        <f t="shared" si="0"/>
        <v>0</v>
      </c>
      <c r="H18" s="6"/>
      <c r="I18" s="15"/>
      <c r="J18" s="7"/>
      <c r="K18" s="7"/>
      <c r="L18" s="1"/>
      <c r="M18" s="16"/>
      <c r="N18" s="16"/>
    </row>
    <row r="19" spans="1:14" s="8" customFormat="1" x14ac:dyDescent="0.25">
      <c r="A19" s="89">
        <f t="shared" si="2"/>
        <v>18</v>
      </c>
      <c r="B19" s="17">
        <v>35004</v>
      </c>
      <c r="C19" s="18">
        <v>1.47</v>
      </c>
      <c r="D19" s="19">
        <f t="shared" si="1"/>
        <v>1.0146999999999999</v>
      </c>
      <c r="E19" s="51">
        <f>ROUND(PRODUCT(D19:$D$350),6)</f>
        <v>4.714696</v>
      </c>
      <c r="F19" s="20"/>
      <c r="G19" s="21">
        <f t="shared" si="0"/>
        <v>0</v>
      </c>
      <c r="H19" s="6"/>
      <c r="I19" s="15"/>
      <c r="J19" s="7"/>
      <c r="K19" s="7"/>
      <c r="L19" s="1"/>
      <c r="M19" s="16"/>
      <c r="N19" s="16"/>
    </row>
    <row r="20" spans="1:14" s="8" customFormat="1" x14ac:dyDescent="0.25">
      <c r="A20" s="90">
        <f t="shared" si="2"/>
        <v>19</v>
      </c>
      <c r="B20" s="22" t="s">
        <v>2</v>
      </c>
      <c r="C20" s="23">
        <f>C21</f>
        <v>1.56</v>
      </c>
      <c r="D20" s="24" t="s">
        <v>1</v>
      </c>
      <c r="E20" s="51">
        <f>ROUND(PRODUCT(D20:$D$350),6)</f>
        <v>4.6463939999999999</v>
      </c>
      <c r="F20" s="25"/>
      <c r="G20" s="26">
        <f>ROUND(F20*E20,2)</f>
        <v>0</v>
      </c>
      <c r="H20" s="6"/>
      <c r="I20" s="15"/>
      <c r="J20" s="7"/>
      <c r="K20" s="7"/>
      <c r="L20" s="1"/>
      <c r="M20" s="27"/>
      <c r="N20" s="16"/>
    </row>
    <row r="21" spans="1:14" s="8" customFormat="1" x14ac:dyDescent="0.25">
      <c r="A21" s="89">
        <f t="shared" si="2"/>
        <v>20</v>
      </c>
      <c r="B21" s="17">
        <v>35034</v>
      </c>
      <c r="C21" s="18">
        <v>1.56</v>
      </c>
      <c r="D21" s="19">
        <f t="shared" si="1"/>
        <v>1.0156000000000001</v>
      </c>
      <c r="E21" s="51">
        <f>ROUND(PRODUCT(D21:$D$350),6)</f>
        <v>4.6463939999999999</v>
      </c>
      <c r="F21" s="20"/>
      <c r="G21" s="21">
        <f t="shared" si="0"/>
        <v>0</v>
      </c>
      <c r="H21" s="6"/>
      <c r="I21" s="15"/>
      <c r="J21" s="7"/>
      <c r="K21" s="7"/>
      <c r="L21" s="1"/>
      <c r="M21" s="16"/>
      <c r="N21" s="16"/>
    </row>
    <row r="22" spans="1:14" s="8" customFormat="1" x14ac:dyDescent="0.25">
      <c r="A22" s="89">
        <f t="shared" si="2"/>
        <v>21</v>
      </c>
      <c r="B22" s="17">
        <v>35065</v>
      </c>
      <c r="C22" s="18">
        <v>1.34</v>
      </c>
      <c r="D22" s="19">
        <f t="shared" si="1"/>
        <v>1.0134000000000001</v>
      </c>
      <c r="E22" s="51">
        <f>ROUND(PRODUCT(D22:$D$350),6)</f>
        <v>4.5750229999999998</v>
      </c>
      <c r="F22" s="20"/>
      <c r="G22" s="21">
        <f t="shared" si="0"/>
        <v>0</v>
      </c>
      <c r="H22" s="6"/>
      <c r="I22" s="15"/>
      <c r="J22" s="7"/>
      <c r="K22" s="7"/>
      <c r="L22" s="1"/>
      <c r="M22" s="16"/>
      <c r="N22" s="16"/>
    </row>
    <row r="23" spans="1:14" s="8" customFormat="1" x14ac:dyDescent="0.25">
      <c r="A23" s="89">
        <f t="shared" si="2"/>
        <v>22</v>
      </c>
      <c r="B23" s="17">
        <v>35096</v>
      </c>
      <c r="C23" s="18">
        <v>1.03</v>
      </c>
      <c r="D23" s="19">
        <f t="shared" si="1"/>
        <v>1.0103</v>
      </c>
      <c r="E23" s="51">
        <f>ROUND(PRODUCT(D23:$D$350),6)</f>
        <v>4.5145289999999996</v>
      </c>
      <c r="F23" s="20"/>
      <c r="G23" s="21">
        <f t="shared" si="0"/>
        <v>0</v>
      </c>
      <c r="H23" s="6"/>
      <c r="I23" s="15"/>
      <c r="J23" s="7"/>
      <c r="K23" s="7"/>
      <c r="L23" s="1"/>
      <c r="M23" s="16"/>
      <c r="N23" s="16"/>
    </row>
    <row r="24" spans="1:14" s="8" customFormat="1" x14ac:dyDescent="0.25">
      <c r="A24" s="89">
        <f t="shared" si="2"/>
        <v>23</v>
      </c>
      <c r="B24" s="17">
        <v>35125</v>
      </c>
      <c r="C24" s="18">
        <v>0.35</v>
      </c>
      <c r="D24" s="19">
        <f t="shared" si="1"/>
        <v>1.0035000000000001</v>
      </c>
      <c r="E24" s="51">
        <f>ROUND(PRODUCT(D24:$D$350),6)</f>
        <v>4.4685030000000001</v>
      </c>
      <c r="F24" s="20"/>
      <c r="G24" s="21">
        <f t="shared" si="0"/>
        <v>0</v>
      </c>
      <c r="H24" s="6"/>
      <c r="I24" s="15"/>
      <c r="J24" s="7"/>
      <c r="K24" s="7"/>
      <c r="L24" s="1"/>
      <c r="M24" s="16"/>
      <c r="N24" s="16"/>
    </row>
    <row r="25" spans="1:14" s="8" customFormat="1" x14ac:dyDescent="0.25">
      <c r="A25" s="89">
        <f t="shared" si="2"/>
        <v>24</v>
      </c>
      <c r="B25" s="17">
        <v>35156</v>
      </c>
      <c r="C25" s="18">
        <v>1.26</v>
      </c>
      <c r="D25" s="19">
        <f t="shared" si="1"/>
        <v>1.0125999999999999</v>
      </c>
      <c r="E25" s="51">
        <f>ROUND(PRODUCT(D25:$D$350),6)</f>
        <v>4.4529180000000004</v>
      </c>
      <c r="F25" s="20"/>
      <c r="G25" s="21">
        <f t="shared" si="0"/>
        <v>0</v>
      </c>
      <c r="H25" s="6"/>
      <c r="I25" s="15"/>
      <c r="J25" s="7"/>
      <c r="K25" s="7"/>
      <c r="L25" s="1"/>
      <c r="M25" s="16"/>
      <c r="N25" s="16"/>
    </row>
    <row r="26" spans="1:14" s="8" customFormat="1" x14ac:dyDescent="0.25">
      <c r="A26" s="89">
        <f t="shared" si="2"/>
        <v>25</v>
      </c>
      <c r="B26" s="17">
        <v>35186</v>
      </c>
      <c r="C26" s="18">
        <v>1.22</v>
      </c>
      <c r="D26" s="19">
        <f t="shared" si="1"/>
        <v>1.0122</v>
      </c>
      <c r="E26" s="51">
        <f>ROUND(PRODUCT(D26:$D$350),6)</f>
        <v>4.3975090000000003</v>
      </c>
      <c r="F26" s="20"/>
      <c r="G26" s="21">
        <f t="shared" si="0"/>
        <v>0</v>
      </c>
      <c r="H26" s="6"/>
      <c r="I26" s="15"/>
      <c r="J26" s="7"/>
      <c r="K26" s="7"/>
      <c r="L26" s="1"/>
      <c r="M26" s="16"/>
      <c r="N26" s="16"/>
    </row>
    <row r="27" spans="1:14" s="8" customFormat="1" x14ac:dyDescent="0.25">
      <c r="A27" s="89">
        <f t="shared" si="2"/>
        <v>26</v>
      </c>
      <c r="B27" s="17">
        <v>35217</v>
      </c>
      <c r="C27" s="18">
        <v>1.19</v>
      </c>
      <c r="D27" s="19">
        <f t="shared" si="1"/>
        <v>1.0119</v>
      </c>
      <c r="E27" s="51">
        <f>ROUND(PRODUCT(D27:$D$350),6)</f>
        <v>4.344506</v>
      </c>
      <c r="F27" s="20"/>
      <c r="G27" s="21">
        <f t="shared" si="0"/>
        <v>0</v>
      </c>
      <c r="H27" s="6"/>
      <c r="I27" s="15"/>
      <c r="J27" s="7"/>
      <c r="K27" s="7"/>
      <c r="L27" s="1"/>
      <c r="M27" s="16"/>
      <c r="N27" s="16"/>
    </row>
    <row r="28" spans="1:14" s="8" customFormat="1" x14ac:dyDescent="0.25">
      <c r="A28" s="89">
        <f t="shared" si="2"/>
        <v>27</v>
      </c>
      <c r="B28" s="17">
        <v>35247</v>
      </c>
      <c r="C28" s="18">
        <v>1.1100000000000001</v>
      </c>
      <c r="D28" s="19">
        <f t="shared" si="1"/>
        <v>1.0111000000000001</v>
      </c>
      <c r="E28" s="51">
        <f>ROUND(PRODUCT(D28:$D$350),6)</f>
        <v>4.2934150000000004</v>
      </c>
      <c r="F28" s="20"/>
      <c r="G28" s="21">
        <f t="shared" si="0"/>
        <v>0</v>
      </c>
      <c r="H28" s="6"/>
      <c r="I28" s="15"/>
      <c r="J28" s="7"/>
      <c r="K28" s="7"/>
      <c r="L28" s="1"/>
      <c r="M28" s="16"/>
      <c r="N28" s="16"/>
    </row>
    <row r="29" spans="1:14" s="8" customFormat="1" x14ac:dyDescent="0.25">
      <c r="A29" s="89">
        <f t="shared" si="2"/>
        <v>28</v>
      </c>
      <c r="B29" s="17">
        <v>35278</v>
      </c>
      <c r="C29" s="18">
        <v>0.44</v>
      </c>
      <c r="D29" s="19">
        <f t="shared" si="1"/>
        <v>1.0044</v>
      </c>
      <c r="E29" s="51">
        <f>ROUND(PRODUCT(D29:$D$350),6)</f>
        <v>4.2462809999999998</v>
      </c>
      <c r="F29" s="20"/>
      <c r="G29" s="21">
        <f t="shared" si="0"/>
        <v>0</v>
      </c>
      <c r="H29" s="6"/>
      <c r="I29" s="15"/>
      <c r="J29" s="7"/>
      <c r="K29" s="7"/>
      <c r="L29" s="1"/>
      <c r="M29" s="16"/>
      <c r="N29" s="16"/>
    </row>
    <row r="30" spans="1:14" s="8" customFormat="1" x14ac:dyDescent="0.25">
      <c r="A30" s="89">
        <f t="shared" si="2"/>
        <v>29</v>
      </c>
      <c r="B30" s="17">
        <v>35309</v>
      </c>
      <c r="C30" s="18">
        <v>0.15</v>
      </c>
      <c r="D30" s="19">
        <f t="shared" si="1"/>
        <v>1.0015000000000001</v>
      </c>
      <c r="E30" s="51">
        <f>ROUND(PRODUCT(D30:$D$350),6)</f>
        <v>4.2276790000000002</v>
      </c>
      <c r="F30" s="20"/>
      <c r="G30" s="21">
        <f t="shared" si="0"/>
        <v>0</v>
      </c>
      <c r="H30" s="6"/>
      <c r="I30" s="15"/>
      <c r="J30" s="7"/>
      <c r="K30" s="7"/>
      <c r="L30" s="1"/>
      <c r="M30" s="16"/>
      <c r="N30" s="16"/>
    </row>
    <row r="31" spans="1:14" s="8" customFormat="1" x14ac:dyDescent="0.25">
      <c r="A31" s="89">
        <f t="shared" si="2"/>
        <v>30</v>
      </c>
      <c r="B31" s="17">
        <v>35339</v>
      </c>
      <c r="C31" s="18">
        <v>0.3</v>
      </c>
      <c r="D31" s="19">
        <f t="shared" si="1"/>
        <v>1.0029999999999999</v>
      </c>
      <c r="E31" s="51">
        <f>ROUND(PRODUCT(D31:$D$350),6)</f>
        <v>4.2213469999999997</v>
      </c>
      <c r="F31" s="20"/>
      <c r="G31" s="21">
        <f t="shared" si="0"/>
        <v>0</v>
      </c>
      <c r="H31" s="6"/>
      <c r="I31" s="15"/>
      <c r="J31" s="7"/>
      <c r="K31" s="7"/>
      <c r="L31" s="1"/>
      <c r="M31" s="16"/>
      <c r="N31" s="16"/>
    </row>
    <row r="32" spans="1:14" s="8" customFormat="1" x14ac:dyDescent="0.25">
      <c r="A32" s="89">
        <f t="shared" si="2"/>
        <v>31</v>
      </c>
      <c r="B32" s="17">
        <v>35370</v>
      </c>
      <c r="C32" s="18">
        <v>0.32</v>
      </c>
      <c r="D32" s="19">
        <f t="shared" si="1"/>
        <v>1.0032000000000001</v>
      </c>
      <c r="E32" s="51">
        <f>ROUND(PRODUCT(D32:$D$350),6)</f>
        <v>4.2087209999999997</v>
      </c>
      <c r="F32" s="20"/>
      <c r="G32" s="21">
        <f t="shared" si="0"/>
        <v>0</v>
      </c>
      <c r="H32" s="6"/>
      <c r="I32" s="15"/>
      <c r="J32" s="7"/>
      <c r="K32" s="7"/>
      <c r="L32" s="1"/>
      <c r="M32" s="16"/>
      <c r="N32" s="16"/>
    </row>
    <row r="33" spans="1:14" s="8" customFormat="1" x14ac:dyDescent="0.25">
      <c r="A33" s="90">
        <f t="shared" si="2"/>
        <v>32</v>
      </c>
      <c r="B33" s="22" t="s">
        <v>2</v>
      </c>
      <c r="C33" s="23">
        <f>C34</f>
        <v>0.47</v>
      </c>
      <c r="D33" s="24" t="s">
        <v>1</v>
      </c>
      <c r="E33" s="51">
        <f>ROUND(PRODUCT(D33:$D$350),6)</f>
        <v>4.1952959999999999</v>
      </c>
      <c r="F33" s="20"/>
      <c r="G33" s="26">
        <f t="shared" si="0"/>
        <v>0</v>
      </c>
      <c r="H33" s="6"/>
      <c r="I33" s="15"/>
      <c r="J33" s="7"/>
      <c r="K33" s="7"/>
      <c r="L33" s="1"/>
      <c r="M33" s="16"/>
      <c r="N33" s="16"/>
    </row>
    <row r="34" spans="1:14" s="8" customFormat="1" x14ac:dyDescent="0.25">
      <c r="A34" s="89">
        <f t="shared" si="2"/>
        <v>33</v>
      </c>
      <c r="B34" s="17">
        <v>35400</v>
      </c>
      <c r="C34" s="18">
        <v>0.47</v>
      </c>
      <c r="D34" s="19">
        <f t="shared" si="1"/>
        <v>1.0046999999999999</v>
      </c>
      <c r="E34" s="51">
        <f>ROUND(PRODUCT(D34:$D$350),6)</f>
        <v>4.1952959999999999</v>
      </c>
      <c r="F34" s="20"/>
      <c r="G34" s="21">
        <f t="shared" si="0"/>
        <v>0</v>
      </c>
      <c r="H34" s="6"/>
      <c r="I34" s="15"/>
      <c r="J34" s="7"/>
      <c r="K34" s="7"/>
      <c r="L34" s="1"/>
      <c r="M34" s="16"/>
      <c r="N34" s="16"/>
    </row>
    <row r="35" spans="1:14" s="8" customFormat="1" x14ac:dyDescent="0.25">
      <c r="A35" s="89">
        <f t="shared" si="2"/>
        <v>34</v>
      </c>
      <c r="B35" s="17">
        <v>35431</v>
      </c>
      <c r="C35" s="18">
        <v>1.18</v>
      </c>
      <c r="D35" s="19">
        <f t="shared" si="1"/>
        <v>1.0118</v>
      </c>
      <c r="E35" s="51">
        <f>ROUND(PRODUCT(D35:$D$350),6)</f>
        <v>4.1756700000000002</v>
      </c>
      <c r="F35" s="20"/>
      <c r="G35" s="21">
        <f t="shared" si="0"/>
        <v>0</v>
      </c>
      <c r="H35" s="6"/>
      <c r="I35" s="15"/>
      <c r="J35" s="7"/>
      <c r="K35" s="7"/>
      <c r="L35" s="1"/>
      <c r="M35" s="16"/>
      <c r="N35" s="16"/>
    </row>
    <row r="36" spans="1:14" s="8" customFormat="1" x14ac:dyDescent="0.25">
      <c r="A36" s="89">
        <f t="shared" si="2"/>
        <v>35</v>
      </c>
      <c r="B36" s="17">
        <v>35462</v>
      </c>
      <c r="C36" s="18">
        <v>0.5</v>
      </c>
      <c r="D36" s="19">
        <f t="shared" si="1"/>
        <v>1.0049999999999999</v>
      </c>
      <c r="E36" s="51">
        <f>ROUND(PRODUCT(D36:$D$350),6)</f>
        <v>4.1269720000000003</v>
      </c>
      <c r="F36" s="20"/>
      <c r="G36" s="21">
        <f t="shared" si="0"/>
        <v>0</v>
      </c>
      <c r="H36" s="6"/>
      <c r="I36" s="15"/>
      <c r="J36" s="7"/>
      <c r="K36" s="7"/>
      <c r="L36" s="1"/>
      <c r="M36" s="16"/>
      <c r="N36" s="16"/>
    </row>
    <row r="37" spans="1:14" s="8" customFormat="1" x14ac:dyDescent="0.25">
      <c r="A37" s="89">
        <f t="shared" si="2"/>
        <v>36</v>
      </c>
      <c r="B37" s="17">
        <v>35490</v>
      </c>
      <c r="C37" s="18">
        <v>0.51</v>
      </c>
      <c r="D37" s="19">
        <f t="shared" si="1"/>
        <v>1.0051000000000001</v>
      </c>
      <c r="E37" s="51">
        <f>ROUND(PRODUCT(D37:$D$350),6)</f>
        <v>4.1064400000000001</v>
      </c>
      <c r="F37" s="20"/>
      <c r="G37" s="21">
        <f t="shared" si="0"/>
        <v>0</v>
      </c>
      <c r="H37" s="6"/>
      <c r="I37" s="15"/>
      <c r="J37" s="7"/>
      <c r="K37" s="7"/>
      <c r="L37" s="1"/>
      <c r="M37" s="16"/>
      <c r="N37" s="16"/>
    </row>
    <row r="38" spans="1:14" s="8" customFormat="1" x14ac:dyDescent="0.25">
      <c r="A38" s="89">
        <f t="shared" si="2"/>
        <v>37</v>
      </c>
      <c r="B38" s="17">
        <v>35521</v>
      </c>
      <c r="C38" s="18">
        <v>0.88</v>
      </c>
      <c r="D38" s="19">
        <f t="shared" si="1"/>
        <v>1.0087999999999999</v>
      </c>
      <c r="E38" s="51">
        <f>ROUND(PRODUCT(D38:$D$350),6)</f>
        <v>4.0856029999999999</v>
      </c>
      <c r="F38" s="20"/>
      <c r="G38" s="21">
        <f t="shared" si="0"/>
        <v>0</v>
      </c>
      <c r="H38" s="6"/>
      <c r="I38" s="15"/>
      <c r="J38" s="7"/>
      <c r="K38" s="7"/>
      <c r="L38" s="1"/>
      <c r="M38" s="16"/>
      <c r="N38" s="16"/>
    </row>
    <row r="39" spans="1:14" s="8" customFormat="1" x14ac:dyDescent="0.25">
      <c r="A39" s="89">
        <f t="shared" si="2"/>
        <v>38</v>
      </c>
      <c r="B39" s="17">
        <v>35551</v>
      </c>
      <c r="C39" s="18">
        <v>0.41</v>
      </c>
      <c r="D39" s="19">
        <f t="shared" si="1"/>
        <v>1.0041</v>
      </c>
      <c r="E39" s="51">
        <f>ROUND(PRODUCT(D39:$D$350),6)</f>
        <v>4.0499640000000001</v>
      </c>
      <c r="F39" s="20"/>
      <c r="G39" s="21">
        <f t="shared" si="0"/>
        <v>0</v>
      </c>
      <c r="H39" s="6"/>
      <c r="I39" s="15"/>
      <c r="J39" s="7"/>
      <c r="K39" s="7"/>
      <c r="L39" s="1"/>
      <c r="M39" s="16"/>
      <c r="N39" s="16"/>
    </row>
    <row r="40" spans="1:14" s="8" customFormat="1" x14ac:dyDescent="0.25">
      <c r="A40" s="89">
        <f t="shared" si="2"/>
        <v>39</v>
      </c>
      <c r="B40" s="17">
        <v>35582</v>
      </c>
      <c r="C40" s="18">
        <v>0.54</v>
      </c>
      <c r="D40" s="19">
        <f t="shared" si="1"/>
        <v>1.0054000000000001</v>
      </c>
      <c r="E40" s="51">
        <f>ROUND(PRODUCT(D40:$D$350),6)</f>
        <v>4.0334260000000004</v>
      </c>
      <c r="F40" s="20"/>
      <c r="G40" s="21">
        <f t="shared" si="0"/>
        <v>0</v>
      </c>
      <c r="H40" s="6"/>
      <c r="I40" s="15"/>
      <c r="J40" s="7"/>
      <c r="K40" s="7"/>
      <c r="L40" s="1"/>
      <c r="M40" s="16"/>
      <c r="N40" s="16"/>
    </row>
    <row r="41" spans="1:14" s="8" customFormat="1" x14ac:dyDescent="0.25">
      <c r="A41" s="89">
        <f t="shared" si="2"/>
        <v>40</v>
      </c>
      <c r="B41" s="17">
        <v>35612</v>
      </c>
      <c r="C41" s="18">
        <v>0.22</v>
      </c>
      <c r="D41" s="19">
        <f t="shared" si="1"/>
        <v>1.0022</v>
      </c>
      <c r="E41" s="51">
        <f>ROUND(PRODUCT(D41:$D$350),6)</f>
        <v>4.0117630000000002</v>
      </c>
      <c r="F41" s="20"/>
      <c r="G41" s="21">
        <f t="shared" si="0"/>
        <v>0</v>
      </c>
      <c r="H41" s="6"/>
      <c r="I41" s="15"/>
      <c r="J41" s="7"/>
      <c r="K41" s="7"/>
      <c r="L41" s="1"/>
      <c r="M41" s="16"/>
      <c r="N41" s="16"/>
    </row>
    <row r="42" spans="1:14" s="8" customFormat="1" x14ac:dyDescent="0.25">
      <c r="A42" s="89">
        <f t="shared" si="2"/>
        <v>41</v>
      </c>
      <c r="B42" s="17">
        <v>35643</v>
      </c>
      <c r="C42" s="18">
        <v>-0.02</v>
      </c>
      <c r="D42" s="19">
        <f t="shared" si="1"/>
        <v>0.99980000000000002</v>
      </c>
      <c r="E42" s="51">
        <f>ROUND(PRODUCT(D42:$D$350),6)</f>
        <v>4.0029560000000002</v>
      </c>
      <c r="F42" s="20"/>
      <c r="G42" s="21">
        <f t="shared" si="0"/>
        <v>0</v>
      </c>
      <c r="H42" s="6"/>
      <c r="I42" s="15"/>
      <c r="J42" s="7"/>
      <c r="K42" s="7"/>
      <c r="L42" s="1"/>
      <c r="M42" s="16"/>
      <c r="N42" s="16"/>
    </row>
    <row r="43" spans="1:14" s="8" customFormat="1" x14ac:dyDescent="0.25">
      <c r="A43" s="89">
        <f t="shared" si="2"/>
        <v>42</v>
      </c>
      <c r="B43" s="17">
        <v>35674</v>
      </c>
      <c r="C43" s="18">
        <v>0.06</v>
      </c>
      <c r="D43" s="19">
        <f t="shared" si="1"/>
        <v>1.0005999999999999</v>
      </c>
      <c r="E43" s="51">
        <f>ROUND(PRODUCT(D43:$D$350),6)</f>
        <v>4.0037570000000002</v>
      </c>
      <c r="F43" s="20"/>
      <c r="G43" s="21">
        <f t="shared" si="0"/>
        <v>0</v>
      </c>
      <c r="H43" s="6"/>
      <c r="I43" s="15"/>
      <c r="J43" s="7"/>
      <c r="K43" s="7"/>
      <c r="L43" s="1"/>
      <c r="M43" s="16"/>
      <c r="N43" s="16"/>
    </row>
    <row r="44" spans="1:14" s="8" customFormat="1" x14ac:dyDescent="0.25">
      <c r="A44" s="89">
        <f t="shared" si="2"/>
        <v>43</v>
      </c>
      <c r="B44" s="17">
        <v>35704</v>
      </c>
      <c r="C44" s="18">
        <v>0.23</v>
      </c>
      <c r="D44" s="19">
        <f t="shared" si="1"/>
        <v>1.0023</v>
      </c>
      <c r="E44" s="51">
        <f>ROUND(PRODUCT(D44:$D$350),6)</f>
        <v>4.0013560000000004</v>
      </c>
      <c r="F44" s="20"/>
      <c r="G44" s="21">
        <f t="shared" si="0"/>
        <v>0</v>
      </c>
      <c r="H44" s="6"/>
      <c r="I44" s="15"/>
      <c r="J44" s="7"/>
      <c r="K44" s="7"/>
      <c r="L44" s="1"/>
      <c r="M44" s="16"/>
      <c r="N44" s="16"/>
    </row>
    <row r="45" spans="1:14" s="8" customFormat="1" x14ac:dyDescent="0.25">
      <c r="A45" s="89">
        <f t="shared" si="2"/>
        <v>44</v>
      </c>
      <c r="B45" s="17">
        <v>35735</v>
      </c>
      <c r="C45" s="18">
        <v>0.17</v>
      </c>
      <c r="D45" s="19">
        <f t="shared" si="1"/>
        <v>1.0017</v>
      </c>
      <c r="E45" s="51">
        <f>ROUND(PRODUCT(D45:$D$350),6)</f>
        <v>3.9921739999999999</v>
      </c>
      <c r="F45" s="20"/>
      <c r="G45" s="21">
        <f t="shared" si="0"/>
        <v>0</v>
      </c>
      <c r="H45" s="6"/>
      <c r="I45" s="15"/>
      <c r="J45" s="7"/>
      <c r="K45" s="7"/>
      <c r="L45" s="1"/>
      <c r="M45" s="16"/>
      <c r="N45" s="16"/>
    </row>
    <row r="46" spans="1:14" s="8" customFormat="1" x14ac:dyDescent="0.25">
      <c r="A46" s="90">
        <f t="shared" si="2"/>
        <v>45</v>
      </c>
      <c r="B46" s="22" t="s">
        <v>2</v>
      </c>
      <c r="C46" s="23">
        <f>C47</f>
        <v>0.43</v>
      </c>
      <c r="D46" s="24" t="s">
        <v>1</v>
      </c>
      <c r="E46" s="51">
        <f>ROUND(PRODUCT(D46:$D$350),6)</f>
        <v>3.9853990000000001</v>
      </c>
      <c r="F46" s="25"/>
      <c r="G46" s="26">
        <f t="shared" si="0"/>
        <v>0</v>
      </c>
      <c r="H46" s="6"/>
      <c r="I46" s="15"/>
      <c r="J46" s="7"/>
      <c r="K46" s="7"/>
      <c r="L46" s="1"/>
      <c r="M46" s="27"/>
      <c r="N46" s="16"/>
    </row>
    <row r="47" spans="1:14" s="8" customFormat="1" x14ac:dyDescent="0.25">
      <c r="A47" s="89">
        <f t="shared" si="2"/>
        <v>46</v>
      </c>
      <c r="B47" s="17">
        <v>35765</v>
      </c>
      <c r="C47" s="18">
        <v>0.43</v>
      </c>
      <c r="D47" s="19">
        <f t="shared" si="1"/>
        <v>1.0043</v>
      </c>
      <c r="E47" s="51">
        <f>ROUND(PRODUCT(D47:$D$350),6)</f>
        <v>3.9853990000000001</v>
      </c>
      <c r="F47" s="20"/>
      <c r="G47" s="21">
        <f t="shared" si="0"/>
        <v>0</v>
      </c>
      <c r="H47" s="6"/>
      <c r="I47" s="15"/>
      <c r="J47" s="7"/>
      <c r="K47" s="7"/>
      <c r="L47" s="1"/>
      <c r="M47" s="16"/>
      <c r="N47" s="16"/>
    </row>
    <row r="48" spans="1:14" s="8" customFormat="1" x14ac:dyDescent="0.25">
      <c r="A48" s="89">
        <f t="shared" si="2"/>
        <v>47</v>
      </c>
      <c r="B48" s="17">
        <v>35796</v>
      </c>
      <c r="C48" s="18">
        <v>0.71</v>
      </c>
      <c r="D48" s="19">
        <f t="shared" si="1"/>
        <v>1.0071000000000001</v>
      </c>
      <c r="E48" s="51">
        <f>ROUND(PRODUCT(D48:$D$350),6)</f>
        <v>3.9683350000000002</v>
      </c>
      <c r="F48" s="20"/>
      <c r="G48" s="21">
        <f t="shared" si="0"/>
        <v>0</v>
      </c>
      <c r="H48" s="6"/>
      <c r="I48" s="15"/>
      <c r="J48" s="7"/>
      <c r="K48" s="7"/>
      <c r="L48" s="1"/>
      <c r="M48" s="16"/>
      <c r="N48" s="16"/>
    </row>
    <row r="49" spans="1:14" s="8" customFormat="1" x14ac:dyDescent="0.25">
      <c r="A49" s="89">
        <f t="shared" si="2"/>
        <v>48</v>
      </c>
      <c r="B49" s="17">
        <v>35827</v>
      </c>
      <c r="C49" s="18">
        <v>0.46</v>
      </c>
      <c r="D49" s="19">
        <f t="shared" si="1"/>
        <v>1.0045999999999999</v>
      </c>
      <c r="E49" s="51">
        <f>ROUND(PRODUCT(D49:$D$350),6)</f>
        <v>3.9403589999999999</v>
      </c>
      <c r="F49" s="20"/>
      <c r="G49" s="21">
        <f t="shared" si="0"/>
        <v>0</v>
      </c>
      <c r="H49" s="6"/>
      <c r="I49" s="15"/>
      <c r="J49" s="7"/>
      <c r="K49" s="7"/>
      <c r="L49" s="1"/>
      <c r="M49" s="16"/>
      <c r="N49" s="16"/>
    </row>
    <row r="50" spans="1:14" s="8" customFormat="1" x14ac:dyDescent="0.25">
      <c r="A50" s="89">
        <f t="shared" si="2"/>
        <v>49</v>
      </c>
      <c r="B50" s="17">
        <v>35855</v>
      </c>
      <c r="C50" s="18">
        <v>0.34</v>
      </c>
      <c r="D50" s="19">
        <f t="shared" si="1"/>
        <v>1.0034000000000001</v>
      </c>
      <c r="E50" s="51">
        <f>ROUND(PRODUCT(D50:$D$350),6)</f>
        <v>3.9223159999999999</v>
      </c>
      <c r="F50" s="20"/>
      <c r="G50" s="21">
        <f t="shared" si="0"/>
        <v>0</v>
      </c>
      <c r="H50" s="6"/>
      <c r="I50" s="15"/>
      <c r="J50" s="7"/>
      <c r="K50" s="7"/>
      <c r="L50" s="1"/>
      <c r="M50" s="16"/>
      <c r="N50" s="16"/>
    </row>
    <row r="51" spans="1:14" s="8" customFormat="1" x14ac:dyDescent="0.25">
      <c r="A51" s="89">
        <f t="shared" si="2"/>
        <v>50</v>
      </c>
      <c r="B51" s="17">
        <v>35886</v>
      </c>
      <c r="C51" s="18">
        <v>0.24</v>
      </c>
      <c r="D51" s="19">
        <f t="shared" si="1"/>
        <v>1.0024</v>
      </c>
      <c r="E51" s="51">
        <f>ROUND(PRODUCT(D51:$D$350),6)</f>
        <v>3.9090250000000002</v>
      </c>
      <c r="F51" s="20"/>
      <c r="G51" s="21">
        <f t="shared" si="0"/>
        <v>0</v>
      </c>
      <c r="H51" s="6"/>
      <c r="I51" s="15"/>
      <c r="J51" s="7"/>
      <c r="K51" s="7"/>
      <c r="L51" s="1"/>
      <c r="M51" s="16"/>
      <c r="N51" s="16"/>
    </row>
    <row r="52" spans="1:14" s="8" customFormat="1" x14ac:dyDescent="0.25">
      <c r="A52" s="89">
        <f t="shared" si="2"/>
        <v>51</v>
      </c>
      <c r="B52" s="17">
        <v>35916</v>
      </c>
      <c r="C52" s="18">
        <v>0.5</v>
      </c>
      <c r="D52" s="19">
        <f t="shared" si="1"/>
        <v>1.0049999999999999</v>
      </c>
      <c r="E52" s="51">
        <f>ROUND(PRODUCT(D52:$D$350),6)</f>
        <v>3.8996659999999999</v>
      </c>
      <c r="F52" s="20"/>
      <c r="G52" s="21">
        <f t="shared" si="0"/>
        <v>0</v>
      </c>
      <c r="H52" s="6"/>
      <c r="I52" s="15"/>
      <c r="J52" s="7"/>
      <c r="K52" s="7"/>
      <c r="L52" s="1"/>
      <c r="M52" s="16"/>
      <c r="N52" s="16"/>
    </row>
    <row r="53" spans="1:14" s="8" customFormat="1" x14ac:dyDescent="0.25">
      <c r="A53" s="89">
        <f t="shared" si="2"/>
        <v>52</v>
      </c>
      <c r="B53" s="17">
        <v>35947</v>
      </c>
      <c r="C53" s="18">
        <v>0.02</v>
      </c>
      <c r="D53" s="19">
        <f t="shared" si="1"/>
        <v>1.0002</v>
      </c>
      <c r="E53" s="51">
        <f>ROUND(PRODUCT(D53:$D$350),6)</f>
        <v>3.8802650000000001</v>
      </c>
      <c r="F53" s="20"/>
      <c r="G53" s="21">
        <f t="shared" si="0"/>
        <v>0</v>
      </c>
      <c r="H53" s="6"/>
      <c r="I53" s="15"/>
      <c r="J53" s="7"/>
      <c r="K53" s="7"/>
      <c r="L53" s="1"/>
      <c r="M53" s="16"/>
      <c r="N53" s="16"/>
    </row>
    <row r="54" spans="1:14" s="8" customFormat="1" x14ac:dyDescent="0.25">
      <c r="A54" s="89">
        <f t="shared" si="2"/>
        <v>53</v>
      </c>
      <c r="B54" s="17">
        <v>35977</v>
      </c>
      <c r="C54" s="18">
        <v>-0.12</v>
      </c>
      <c r="D54" s="19">
        <f t="shared" si="1"/>
        <v>0.99880000000000002</v>
      </c>
      <c r="E54" s="51">
        <f>ROUND(PRODUCT(D54:$D$350),6)</f>
        <v>3.879489</v>
      </c>
      <c r="F54" s="20"/>
      <c r="G54" s="21">
        <f t="shared" si="0"/>
        <v>0</v>
      </c>
      <c r="H54" s="6"/>
      <c r="I54" s="15"/>
      <c r="J54" s="7"/>
      <c r="K54" s="7"/>
      <c r="L54" s="1"/>
      <c r="M54" s="16"/>
      <c r="N54" s="16"/>
    </row>
    <row r="55" spans="1:14" s="8" customFormat="1" x14ac:dyDescent="0.25">
      <c r="A55" s="89">
        <f t="shared" si="2"/>
        <v>54</v>
      </c>
      <c r="B55" s="17">
        <v>36008</v>
      </c>
      <c r="C55" s="18">
        <v>-0.51</v>
      </c>
      <c r="D55" s="19">
        <f t="shared" si="1"/>
        <v>0.99490000000000001</v>
      </c>
      <c r="E55" s="51">
        <f>ROUND(PRODUCT(D55:$D$350),6)</f>
        <v>3.88415</v>
      </c>
      <c r="F55" s="20"/>
      <c r="G55" s="21">
        <f t="shared" si="0"/>
        <v>0</v>
      </c>
      <c r="H55" s="6"/>
      <c r="I55" s="15"/>
      <c r="J55" s="7"/>
      <c r="K55" s="7"/>
      <c r="L55" s="1"/>
      <c r="M55" s="16"/>
      <c r="N55" s="16"/>
    </row>
    <row r="56" spans="1:14" s="8" customFormat="1" x14ac:dyDescent="0.25">
      <c r="A56" s="89">
        <f t="shared" si="2"/>
        <v>55</v>
      </c>
      <c r="B56" s="17">
        <v>36039</v>
      </c>
      <c r="C56" s="18">
        <v>-0.22</v>
      </c>
      <c r="D56" s="19">
        <f t="shared" si="1"/>
        <v>0.99780000000000002</v>
      </c>
      <c r="E56" s="51">
        <f>ROUND(PRODUCT(D56:$D$350),6)</f>
        <v>3.904061</v>
      </c>
      <c r="F56" s="20"/>
      <c r="G56" s="21">
        <f t="shared" si="0"/>
        <v>0</v>
      </c>
      <c r="H56" s="6"/>
      <c r="I56" s="15"/>
      <c r="J56" s="7"/>
      <c r="K56" s="7"/>
      <c r="L56" s="1"/>
      <c r="M56" s="16"/>
      <c r="N56" s="16"/>
    </row>
    <row r="57" spans="1:14" s="8" customFormat="1" x14ac:dyDescent="0.25">
      <c r="A57" s="89">
        <f t="shared" si="2"/>
        <v>56</v>
      </c>
      <c r="B57" s="17">
        <v>36069</v>
      </c>
      <c r="C57" s="18">
        <v>0.02</v>
      </c>
      <c r="D57" s="19">
        <f t="shared" si="1"/>
        <v>1.0002</v>
      </c>
      <c r="E57" s="51">
        <f>ROUND(PRODUCT(D57:$D$350),6)</f>
        <v>3.9126690000000002</v>
      </c>
      <c r="F57" s="20"/>
      <c r="G57" s="21">
        <f t="shared" si="0"/>
        <v>0</v>
      </c>
      <c r="H57" s="6"/>
      <c r="I57" s="15"/>
      <c r="J57" s="7"/>
      <c r="K57" s="7"/>
      <c r="L57" s="1"/>
      <c r="M57" s="16"/>
      <c r="N57" s="16"/>
    </row>
    <row r="58" spans="1:14" s="8" customFormat="1" x14ac:dyDescent="0.25">
      <c r="A58" s="89">
        <f t="shared" si="2"/>
        <v>57</v>
      </c>
      <c r="B58" s="17">
        <v>36100</v>
      </c>
      <c r="C58" s="18">
        <v>-0.12</v>
      </c>
      <c r="D58" s="19">
        <f t="shared" si="1"/>
        <v>0.99880000000000002</v>
      </c>
      <c r="E58" s="51">
        <f>ROUND(PRODUCT(D58:$D$350),6)</f>
        <v>3.911886</v>
      </c>
      <c r="F58" s="20"/>
      <c r="G58" s="21">
        <f t="shared" si="0"/>
        <v>0</v>
      </c>
      <c r="H58" s="6"/>
      <c r="I58" s="15"/>
      <c r="J58" s="7"/>
      <c r="K58" s="7"/>
      <c r="L58" s="1"/>
      <c r="M58" s="16"/>
      <c r="N58" s="16"/>
    </row>
    <row r="59" spans="1:14" s="8" customFormat="1" x14ac:dyDescent="0.25">
      <c r="A59" s="90">
        <f t="shared" si="2"/>
        <v>58</v>
      </c>
      <c r="B59" s="22" t="s">
        <v>2</v>
      </c>
      <c r="C59" s="23">
        <f>C60</f>
        <v>0.33</v>
      </c>
      <c r="D59" s="24" t="s">
        <v>1</v>
      </c>
      <c r="E59" s="51">
        <f>ROUND(PRODUCT(D59:$D$350),6)</f>
        <v>3.9165860000000001</v>
      </c>
      <c r="F59" s="25"/>
      <c r="G59" s="26">
        <f t="shared" si="0"/>
        <v>0</v>
      </c>
      <c r="H59" s="6"/>
      <c r="I59" s="15"/>
      <c r="J59" s="7"/>
      <c r="K59" s="7"/>
      <c r="L59" s="1"/>
      <c r="M59" s="27"/>
      <c r="N59" s="16"/>
    </row>
    <row r="60" spans="1:14" s="8" customFormat="1" x14ac:dyDescent="0.25">
      <c r="A60" s="89">
        <f t="shared" si="2"/>
        <v>59</v>
      </c>
      <c r="B60" s="17">
        <v>36130</v>
      </c>
      <c r="C60" s="18">
        <v>0.33</v>
      </c>
      <c r="D60" s="19">
        <f t="shared" si="1"/>
        <v>1.0033000000000001</v>
      </c>
      <c r="E60" s="51">
        <f>ROUND(PRODUCT(D60:$D$350),6)</f>
        <v>3.9165860000000001</v>
      </c>
      <c r="F60" s="20"/>
      <c r="G60" s="21">
        <f t="shared" si="0"/>
        <v>0</v>
      </c>
      <c r="H60" s="6"/>
      <c r="I60" s="15"/>
      <c r="J60" s="7"/>
      <c r="K60" s="7"/>
      <c r="L60" s="1"/>
      <c r="M60" s="16"/>
      <c r="N60" s="16"/>
    </row>
    <row r="61" spans="1:14" s="8" customFormat="1" x14ac:dyDescent="0.25">
      <c r="A61" s="89">
        <f t="shared" si="2"/>
        <v>60</v>
      </c>
      <c r="B61" s="17">
        <v>36161</v>
      </c>
      <c r="C61" s="18">
        <v>0.7</v>
      </c>
      <c r="D61" s="19">
        <f t="shared" si="1"/>
        <v>1.0069999999999999</v>
      </c>
      <c r="E61" s="51">
        <f>ROUND(PRODUCT(D61:$D$350),6)</f>
        <v>3.9037039999999998</v>
      </c>
      <c r="F61" s="20"/>
      <c r="G61" s="21">
        <f t="shared" si="0"/>
        <v>0</v>
      </c>
      <c r="H61" s="6"/>
      <c r="I61" s="15"/>
      <c r="J61" s="7"/>
      <c r="K61" s="7"/>
      <c r="L61" s="1"/>
      <c r="M61" s="16"/>
      <c r="N61" s="16"/>
    </row>
    <row r="62" spans="1:14" s="8" customFormat="1" x14ac:dyDescent="0.25">
      <c r="A62" s="89">
        <f t="shared" si="2"/>
        <v>61</v>
      </c>
      <c r="B62" s="17">
        <v>36192</v>
      </c>
      <c r="C62" s="18">
        <v>1.05</v>
      </c>
      <c r="D62" s="19">
        <f t="shared" si="1"/>
        <v>1.0105</v>
      </c>
      <c r="E62" s="51">
        <f>ROUND(PRODUCT(D62:$D$350),6)</f>
        <v>3.8765679999999998</v>
      </c>
      <c r="F62" s="20"/>
      <c r="G62" s="21">
        <f t="shared" si="0"/>
        <v>0</v>
      </c>
      <c r="H62" s="6"/>
      <c r="I62" s="15"/>
      <c r="J62" s="7"/>
      <c r="K62" s="7"/>
      <c r="L62" s="1"/>
      <c r="M62" s="16"/>
      <c r="N62" s="16"/>
    </row>
    <row r="63" spans="1:14" s="8" customFormat="1" x14ac:dyDescent="0.25">
      <c r="A63" s="89">
        <f t="shared" si="2"/>
        <v>62</v>
      </c>
      <c r="B63" s="17">
        <v>36220</v>
      </c>
      <c r="C63" s="18">
        <v>1.1000000000000001</v>
      </c>
      <c r="D63" s="19">
        <f t="shared" si="1"/>
        <v>1.0109999999999999</v>
      </c>
      <c r="E63" s="51">
        <f>ROUND(PRODUCT(D63:$D$350),6)</f>
        <v>3.836287</v>
      </c>
      <c r="F63" s="20"/>
      <c r="G63" s="21">
        <f t="shared" si="0"/>
        <v>0</v>
      </c>
      <c r="H63" s="6"/>
      <c r="I63" s="15"/>
      <c r="J63" s="7"/>
      <c r="K63" s="7"/>
      <c r="L63" s="1"/>
      <c r="M63" s="16"/>
      <c r="N63" s="16"/>
    </row>
    <row r="64" spans="1:14" s="8" customFormat="1" x14ac:dyDescent="0.25">
      <c r="A64" s="89">
        <f t="shared" si="2"/>
        <v>63</v>
      </c>
      <c r="B64" s="17">
        <v>36251</v>
      </c>
      <c r="C64" s="18">
        <v>0.56000000000000005</v>
      </c>
      <c r="D64" s="19">
        <f t="shared" si="1"/>
        <v>1.0056</v>
      </c>
      <c r="E64" s="51">
        <f>ROUND(PRODUCT(D64:$D$350),6)</f>
        <v>3.7945470000000001</v>
      </c>
      <c r="F64" s="20"/>
      <c r="G64" s="21">
        <f t="shared" si="0"/>
        <v>0</v>
      </c>
      <c r="H64" s="6"/>
      <c r="I64" s="15"/>
      <c r="J64" s="7"/>
      <c r="K64" s="7"/>
      <c r="L64" s="1"/>
      <c r="M64" s="16"/>
      <c r="N64" s="16"/>
    </row>
    <row r="65" spans="1:14" s="8" customFormat="1" x14ac:dyDescent="0.25">
      <c r="A65" s="89">
        <f t="shared" si="2"/>
        <v>64</v>
      </c>
      <c r="B65" s="17">
        <v>36281</v>
      </c>
      <c r="C65" s="18">
        <v>0.3</v>
      </c>
      <c r="D65" s="19">
        <f t="shared" si="1"/>
        <v>1.0029999999999999</v>
      </c>
      <c r="E65" s="51">
        <f>ROUND(PRODUCT(D65:$D$350),6)</f>
        <v>3.7734160000000001</v>
      </c>
      <c r="F65" s="20"/>
      <c r="G65" s="21">
        <f t="shared" si="0"/>
        <v>0</v>
      </c>
      <c r="H65" s="6"/>
      <c r="I65" s="15"/>
      <c r="J65" s="7"/>
      <c r="K65" s="7"/>
      <c r="L65" s="1"/>
      <c r="M65" s="16"/>
      <c r="N65" s="16"/>
    </row>
    <row r="66" spans="1:14" s="8" customFormat="1" x14ac:dyDescent="0.25">
      <c r="A66" s="89">
        <f t="shared" si="2"/>
        <v>65</v>
      </c>
      <c r="B66" s="17">
        <v>36312</v>
      </c>
      <c r="C66" s="18">
        <v>0.19</v>
      </c>
      <c r="D66" s="19">
        <f t="shared" si="1"/>
        <v>1.0019</v>
      </c>
      <c r="E66" s="51">
        <f>ROUND(PRODUCT(D66:$D$350),6)</f>
        <v>3.7621289999999998</v>
      </c>
      <c r="F66" s="20"/>
      <c r="G66" s="21">
        <f t="shared" si="0"/>
        <v>0</v>
      </c>
      <c r="H66" s="6"/>
      <c r="I66" s="15"/>
      <c r="J66" s="7"/>
      <c r="K66" s="7"/>
      <c r="L66" s="1"/>
      <c r="M66" s="16"/>
      <c r="N66" s="16"/>
    </row>
    <row r="67" spans="1:14" s="8" customFormat="1" x14ac:dyDescent="0.25">
      <c r="A67" s="89">
        <f t="shared" si="2"/>
        <v>66</v>
      </c>
      <c r="B67" s="17">
        <v>36342</v>
      </c>
      <c r="C67" s="18">
        <v>1.0900000000000001</v>
      </c>
      <c r="D67" s="19">
        <f t="shared" si="1"/>
        <v>1.0108999999999999</v>
      </c>
      <c r="E67" s="51">
        <f>ROUND(PRODUCT(D67:$D$350),6)</f>
        <v>3.7549950000000001</v>
      </c>
      <c r="F67" s="20"/>
      <c r="G67" s="21">
        <f t="shared" si="0"/>
        <v>0</v>
      </c>
      <c r="H67" s="6"/>
      <c r="I67" s="15"/>
      <c r="J67" s="7"/>
      <c r="K67" s="7"/>
      <c r="L67" s="1"/>
      <c r="M67" s="16"/>
      <c r="N67" s="16"/>
    </row>
    <row r="68" spans="1:14" s="8" customFormat="1" x14ac:dyDescent="0.25">
      <c r="A68" s="89">
        <f t="shared" ref="A68:A131" si="3">A67+1</f>
        <v>67</v>
      </c>
      <c r="B68" s="17">
        <v>36373</v>
      </c>
      <c r="C68" s="18">
        <v>0.56000000000000005</v>
      </c>
      <c r="D68" s="19">
        <f t="shared" si="1"/>
        <v>1.0056</v>
      </c>
      <c r="E68" s="51">
        <f>ROUND(PRODUCT(D68:$D$350),6)</f>
        <v>3.7145069999999998</v>
      </c>
      <c r="F68" s="20"/>
      <c r="G68" s="21">
        <f t="shared" si="0"/>
        <v>0</v>
      </c>
      <c r="H68" s="6"/>
      <c r="I68" s="15"/>
      <c r="J68" s="7"/>
      <c r="K68" s="7"/>
      <c r="L68" s="1"/>
      <c r="M68" s="16"/>
      <c r="N68" s="16"/>
    </row>
    <row r="69" spans="1:14" s="8" customFormat="1" x14ac:dyDescent="0.25">
      <c r="A69" s="89">
        <f t="shared" si="3"/>
        <v>68</v>
      </c>
      <c r="B69" s="17">
        <v>36404</v>
      </c>
      <c r="C69" s="18">
        <v>0.31</v>
      </c>
      <c r="D69" s="19">
        <f t="shared" si="1"/>
        <v>1.0031000000000001</v>
      </c>
      <c r="E69" s="51">
        <f>ROUND(PRODUCT(D69:$D$350),6)</f>
        <v>3.6938209999999998</v>
      </c>
      <c r="F69" s="20"/>
      <c r="G69" s="21">
        <f t="shared" si="0"/>
        <v>0</v>
      </c>
      <c r="H69" s="6"/>
      <c r="I69" s="15"/>
      <c r="J69" s="7"/>
      <c r="K69" s="7"/>
      <c r="L69" s="1"/>
      <c r="M69" s="16"/>
      <c r="N69" s="16"/>
    </row>
    <row r="70" spans="1:14" s="8" customFormat="1" x14ac:dyDescent="0.25">
      <c r="A70" s="89">
        <f t="shared" si="3"/>
        <v>69</v>
      </c>
      <c r="B70" s="17">
        <v>36434</v>
      </c>
      <c r="C70" s="18">
        <v>1.19</v>
      </c>
      <c r="D70" s="19">
        <f t="shared" si="1"/>
        <v>1.0119</v>
      </c>
      <c r="E70" s="51">
        <f>ROUND(PRODUCT(D70:$D$350),6)</f>
        <v>3.6824059999999998</v>
      </c>
      <c r="F70" s="20"/>
      <c r="G70" s="21">
        <f t="shared" si="0"/>
        <v>0</v>
      </c>
      <c r="H70" s="6"/>
      <c r="I70" s="15"/>
      <c r="J70" s="7"/>
      <c r="K70" s="7"/>
      <c r="L70" s="1"/>
      <c r="M70" s="16"/>
      <c r="N70" s="16"/>
    </row>
    <row r="71" spans="1:14" s="8" customFormat="1" x14ac:dyDescent="0.25">
      <c r="A71" s="89">
        <f t="shared" si="3"/>
        <v>70</v>
      </c>
      <c r="B71" s="17">
        <v>36465</v>
      </c>
      <c r="C71" s="18">
        <v>0.95</v>
      </c>
      <c r="D71" s="19">
        <f t="shared" si="1"/>
        <v>1.0095000000000001</v>
      </c>
      <c r="E71" s="51">
        <f>ROUND(PRODUCT(D71:$D$350),6)</f>
        <v>3.6391010000000001</v>
      </c>
      <c r="F71" s="20"/>
      <c r="G71" s="21">
        <f t="shared" si="0"/>
        <v>0</v>
      </c>
      <c r="H71" s="6"/>
      <c r="I71" s="15"/>
      <c r="J71" s="7"/>
      <c r="K71" s="7"/>
      <c r="L71" s="1"/>
      <c r="M71" s="16"/>
      <c r="N71" s="16"/>
    </row>
    <row r="72" spans="1:14" s="8" customFormat="1" x14ac:dyDescent="0.25">
      <c r="A72" s="90">
        <f t="shared" si="3"/>
        <v>71</v>
      </c>
      <c r="B72" s="22" t="s">
        <v>2</v>
      </c>
      <c r="C72" s="23">
        <f>C73</f>
        <v>0.6</v>
      </c>
      <c r="D72" s="24" t="s">
        <v>1</v>
      </c>
      <c r="E72" s="51">
        <f>ROUND(PRODUCT(D72:$D$350),6)</f>
        <v>3.6048550000000001</v>
      </c>
      <c r="F72" s="25"/>
      <c r="G72" s="26">
        <f>ROUND(F72*E72,2)</f>
        <v>0</v>
      </c>
      <c r="H72" s="6"/>
      <c r="I72" s="15"/>
      <c r="J72" s="7"/>
      <c r="K72" s="7"/>
      <c r="L72" s="1"/>
      <c r="M72" s="27"/>
      <c r="N72" s="16"/>
    </row>
    <row r="73" spans="1:14" s="8" customFormat="1" x14ac:dyDescent="0.25">
      <c r="A73" s="89">
        <f t="shared" si="3"/>
        <v>72</v>
      </c>
      <c r="B73" s="17">
        <v>36495</v>
      </c>
      <c r="C73" s="18">
        <v>0.6</v>
      </c>
      <c r="D73" s="19">
        <f t="shared" ref="D73:D141" si="4">ROUND(1+C73/100,6)</f>
        <v>1.006</v>
      </c>
      <c r="E73" s="51">
        <f>ROUND(PRODUCT(D73:$D$350),6)</f>
        <v>3.6048550000000001</v>
      </c>
      <c r="F73" s="20"/>
      <c r="G73" s="21">
        <f t="shared" ref="G73:G141" si="5">ROUND(F73*E73,2)</f>
        <v>0</v>
      </c>
      <c r="H73" s="6"/>
      <c r="I73" s="15"/>
      <c r="J73" s="7"/>
      <c r="K73" s="7"/>
      <c r="L73" s="1"/>
      <c r="M73" s="16"/>
      <c r="N73" s="16"/>
    </row>
    <row r="74" spans="1:14" s="8" customFormat="1" x14ac:dyDescent="0.25">
      <c r="A74" s="89">
        <f t="shared" si="3"/>
        <v>73</v>
      </c>
      <c r="B74" s="17">
        <v>36526</v>
      </c>
      <c r="C74" s="18">
        <v>0.62</v>
      </c>
      <c r="D74" s="19">
        <f t="shared" si="4"/>
        <v>1.0062</v>
      </c>
      <c r="E74" s="51">
        <f>ROUND(PRODUCT(D74:$D$350),6)</f>
        <v>3.5833539999999999</v>
      </c>
      <c r="F74" s="20"/>
      <c r="G74" s="21">
        <f t="shared" si="5"/>
        <v>0</v>
      </c>
      <c r="H74" s="6"/>
      <c r="I74" s="15"/>
      <c r="J74" s="7"/>
      <c r="K74" s="7"/>
      <c r="L74" s="1"/>
      <c r="M74" s="16"/>
      <c r="N74" s="16"/>
    </row>
    <row r="75" spans="1:14" s="8" customFormat="1" x14ac:dyDescent="0.25">
      <c r="A75" s="89">
        <f t="shared" si="3"/>
        <v>74</v>
      </c>
      <c r="B75" s="17">
        <v>36557</v>
      </c>
      <c r="C75" s="18">
        <v>0.13</v>
      </c>
      <c r="D75" s="19">
        <f t="shared" si="4"/>
        <v>1.0013000000000001</v>
      </c>
      <c r="E75" s="51">
        <f>ROUND(PRODUCT(D75:$D$350),6)</f>
        <v>3.5612740000000001</v>
      </c>
      <c r="F75" s="20"/>
      <c r="G75" s="21">
        <f t="shared" si="5"/>
        <v>0</v>
      </c>
      <c r="H75" s="6"/>
      <c r="I75" s="15"/>
      <c r="J75" s="7"/>
      <c r="K75" s="7"/>
      <c r="L75" s="1"/>
      <c r="M75" s="16"/>
      <c r="N75" s="16"/>
    </row>
    <row r="76" spans="1:14" s="8" customFormat="1" x14ac:dyDescent="0.25">
      <c r="A76" s="89">
        <f t="shared" si="3"/>
        <v>75</v>
      </c>
      <c r="B76" s="17">
        <v>36586</v>
      </c>
      <c r="C76" s="18">
        <v>0.22</v>
      </c>
      <c r="D76" s="19">
        <f t="shared" si="4"/>
        <v>1.0022</v>
      </c>
      <c r="E76" s="51">
        <f>ROUND(PRODUCT(D76:$D$350),6)</f>
        <v>3.556651</v>
      </c>
      <c r="F76" s="20"/>
      <c r="G76" s="21">
        <f t="shared" si="5"/>
        <v>0</v>
      </c>
      <c r="H76" s="6"/>
      <c r="I76" s="15"/>
      <c r="J76" s="7"/>
      <c r="K76" s="7"/>
      <c r="L76" s="1"/>
      <c r="M76" s="16"/>
      <c r="N76" s="16"/>
    </row>
    <row r="77" spans="1:14" s="8" customFormat="1" x14ac:dyDescent="0.25">
      <c r="A77" s="89">
        <f t="shared" si="3"/>
        <v>76</v>
      </c>
      <c r="B77" s="17">
        <v>36617</v>
      </c>
      <c r="C77" s="18">
        <v>0.42</v>
      </c>
      <c r="D77" s="19">
        <f t="shared" si="4"/>
        <v>1.0042</v>
      </c>
      <c r="E77" s="51">
        <f>ROUND(PRODUCT(D77:$D$350),6)</f>
        <v>3.5488430000000002</v>
      </c>
      <c r="F77" s="20"/>
      <c r="G77" s="21">
        <f t="shared" si="5"/>
        <v>0</v>
      </c>
      <c r="H77" s="6"/>
      <c r="I77" s="15"/>
      <c r="J77" s="7"/>
      <c r="K77" s="7"/>
      <c r="L77" s="1"/>
      <c r="M77" s="16"/>
      <c r="N77" s="16"/>
    </row>
    <row r="78" spans="1:14" s="8" customFormat="1" x14ac:dyDescent="0.25">
      <c r="A78" s="89">
        <f t="shared" si="3"/>
        <v>77</v>
      </c>
      <c r="B78" s="17">
        <v>36647</v>
      </c>
      <c r="C78" s="18">
        <v>0.01</v>
      </c>
      <c r="D78" s="19">
        <f t="shared" si="4"/>
        <v>1.0001</v>
      </c>
      <c r="E78" s="51">
        <f>ROUND(PRODUCT(D78:$D$350),6)</f>
        <v>3.5340009999999999</v>
      </c>
      <c r="F78" s="20"/>
      <c r="G78" s="21">
        <f t="shared" si="5"/>
        <v>0</v>
      </c>
      <c r="H78" s="6"/>
      <c r="I78" s="15"/>
      <c r="J78" s="7"/>
      <c r="K78" s="7"/>
      <c r="L78" s="1"/>
      <c r="M78" s="16"/>
      <c r="N78" s="16"/>
    </row>
    <row r="79" spans="1:14" s="8" customFormat="1" x14ac:dyDescent="0.25">
      <c r="A79" s="89">
        <f t="shared" si="3"/>
        <v>78</v>
      </c>
      <c r="B79" s="17">
        <v>36678</v>
      </c>
      <c r="C79" s="18">
        <v>0.23</v>
      </c>
      <c r="D79" s="19">
        <f t="shared" si="4"/>
        <v>1.0023</v>
      </c>
      <c r="E79" s="51">
        <f>ROUND(PRODUCT(D79:$D$350),6)</f>
        <v>3.5336470000000002</v>
      </c>
      <c r="F79" s="20"/>
      <c r="G79" s="21">
        <f t="shared" si="5"/>
        <v>0</v>
      </c>
      <c r="H79" s="6"/>
      <c r="I79" s="15"/>
      <c r="J79" s="7"/>
      <c r="K79" s="7"/>
      <c r="L79" s="1"/>
      <c r="M79" s="16"/>
      <c r="N79" s="16"/>
    </row>
    <row r="80" spans="1:14" s="8" customFormat="1" x14ac:dyDescent="0.25">
      <c r="A80" s="89">
        <f t="shared" si="3"/>
        <v>79</v>
      </c>
      <c r="B80" s="17">
        <v>36708</v>
      </c>
      <c r="C80" s="18">
        <v>1.61</v>
      </c>
      <c r="D80" s="19">
        <f t="shared" si="4"/>
        <v>1.0161</v>
      </c>
      <c r="E80" s="51">
        <f>ROUND(PRODUCT(D80:$D$350),6)</f>
        <v>3.5255380000000001</v>
      </c>
      <c r="F80" s="20"/>
      <c r="G80" s="21">
        <f t="shared" si="5"/>
        <v>0</v>
      </c>
      <c r="H80" s="6"/>
      <c r="I80" s="15"/>
      <c r="J80" s="7"/>
      <c r="K80" s="7"/>
      <c r="L80" s="1"/>
      <c r="M80" s="16"/>
      <c r="N80" s="16"/>
    </row>
    <row r="81" spans="1:14" s="8" customFormat="1" x14ac:dyDescent="0.25">
      <c r="A81" s="89">
        <f t="shared" si="3"/>
        <v>80</v>
      </c>
      <c r="B81" s="17">
        <v>36739</v>
      </c>
      <c r="C81" s="18">
        <v>1.31</v>
      </c>
      <c r="D81" s="19">
        <f t="shared" si="4"/>
        <v>1.0130999999999999</v>
      </c>
      <c r="E81" s="51">
        <f>ROUND(PRODUCT(D81:$D$350),6)</f>
        <v>3.4696769999999999</v>
      </c>
      <c r="F81" s="20"/>
      <c r="G81" s="21">
        <f t="shared" si="5"/>
        <v>0</v>
      </c>
      <c r="H81" s="6"/>
      <c r="I81" s="15"/>
      <c r="J81" s="7"/>
      <c r="K81" s="7"/>
      <c r="L81" s="1"/>
      <c r="M81" s="16"/>
      <c r="N81" s="16"/>
    </row>
    <row r="82" spans="1:14" s="8" customFormat="1" x14ac:dyDescent="0.25">
      <c r="A82" s="89">
        <f t="shared" si="3"/>
        <v>81</v>
      </c>
      <c r="B82" s="17">
        <v>36770</v>
      </c>
      <c r="C82" s="18">
        <v>0.23</v>
      </c>
      <c r="D82" s="19">
        <f t="shared" si="4"/>
        <v>1.0023</v>
      </c>
      <c r="E82" s="51">
        <f>ROUND(PRODUCT(D82:$D$350),6)</f>
        <v>3.4248120000000002</v>
      </c>
      <c r="F82" s="20"/>
      <c r="G82" s="21">
        <f t="shared" si="5"/>
        <v>0</v>
      </c>
      <c r="H82" s="6"/>
      <c r="I82" s="15"/>
      <c r="J82" s="7"/>
      <c r="K82" s="7"/>
      <c r="L82" s="1"/>
      <c r="M82" s="16"/>
      <c r="N82" s="16"/>
    </row>
    <row r="83" spans="1:14" s="8" customFormat="1" x14ac:dyDescent="0.25">
      <c r="A83" s="89">
        <f t="shared" si="3"/>
        <v>82</v>
      </c>
      <c r="B83" s="17">
        <v>36800</v>
      </c>
      <c r="C83" s="18">
        <v>0.14000000000000001</v>
      </c>
      <c r="D83" s="19">
        <f t="shared" si="4"/>
        <v>1.0014000000000001</v>
      </c>
      <c r="E83" s="51">
        <f>ROUND(PRODUCT(D83:$D$350),6)</f>
        <v>3.4169529999999999</v>
      </c>
      <c r="F83" s="20"/>
      <c r="G83" s="21">
        <f t="shared" si="5"/>
        <v>0</v>
      </c>
      <c r="H83" s="6"/>
      <c r="I83" s="15"/>
      <c r="J83" s="7"/>
      <c r="K83" s="7"/>
      <c r="L83" s="1"/>
      <c r="M83" s="16"/>
      <c r="N83" s="16"/>
    </row>
    <row r="84" spans="1:14" s="8" customFormat="1" x14ac:dyDescent="0.25">
      <c r="A84" s="89">
        <f t="shared" si="3"/>
        <v>83</v>
      </c>
      <c r="B84" s="17">
        <v>36831</v>
      </c>
      <c r="C84" s="18">
        <v>0.32</v>
      </c>
      <c r="D84" s="19">
        <f t="shared" si="4"/>
        <v>1.0032000000000001</v>
      </c>
      <c r="E84" s="51">
        <f>ROUND(PRODUCT(D84:$D$350),6)</f>
        <v>3.4121760000000001</v>
      </c>
      <c r="F84" s="20"/>
      <c r="G84" s="21">
        <f t="shared" si="5"/>
        <v>0</v>
      </c>
      <c r="H84" s="6"/>
      <c r="I84" s="15"/>
      <c r="J84" s="7"/>
      <c r="K84" s="7"/>
      <c r="L84" s="1"/>
      <c r="M84" s="16"/>
      <c r="N84" s="16"/>
    </row>
    <row r="85" spans="1:14" s="8" customFormat="1" x14ac:dyDescent="0.25">
      <c r="A85" s="90">
        <f t="shared" si="3"/>
        <v>84</v>
      </c>
      <c r="B85" s="22" t="s">
        <v>2</v>
      </c>
      <c r="C85" s="23">
        <f>C86</f>
        <v>0.59</v>
      </c>
      <c r="D85" s="24" t="s">
        <v>1</v>
      </c>
      <c r="E85" s="51">
        <f>ROUND(PRODUCT(D85:$D$350),6)</f>
        <v>3.4012910000000001</v>
      </c>
      <c r="F85" s="25"/>
      <c r="G85" s="26">
        <f t="shared" si="5"/>
        <v>0</v>
      </c>
      <c r="H85" s="6"/>
      <c r="I85" s="15"/>
      <c r="J85" s="7"/>
      <c r="K85" s="7"/>
      <c r="L85" s="1"/>
      <c r="M85" s="27"/>
      <c r="N85" s="16"/>
    </row>
    <row r="86" spans="1:14" s="8" customFormat="1" x14ac:dyDescent="0.25">
      <c r="A86" s="89">
        <f t="shared" si="3"/>
        <v>85</v>
      </c>
      <c r="B86" s="17">
        <v>36861</v>
      </c>
      <c r="C86" s="18">
        <v>0.59</v>
      </c>
      <c r="D86" s="19">
        <f t="shared" si="4"/>
        <v>1.0059</v>
      </c>
      <c r="E86" s="51">
        <f>ROUND(PRODUCT(D86:$D$350),6)</f>
        <v>3.4012910000000001</v>
      </c>
      <c r="F86" s="20"/>
      <c r="G86" s="21">
        <f t="shared" si="5"/>
        <v>0</v>
      </c>
      <c r="H86" s="6"/>
      <c r="I86" s="15"/>
      <c r="J86" s="7"/>
      <c r="K86" s="7"/>
      <c r="L86" s="1"/>
      <c r="M86" s="16"/>
      <c r="N86" s="16"/>
    </row>
    <row r="87" spans="1:14" s="8" customFormat="1" x14ac:dyDescent="0.25">
      <c r="A87" s="89">
        <f t="shared" si="3"/>
        <v>86</v>
      </c>
      <c r="B87" s="17">
        <v>36892</v>
      </c>
      <c r="C87" s="18">
        <v>0.56999999999999995</v>
      </c>
      <c r="D87" s="19">
        <f t="shared" si="4"/>
        <v>1.0057</v>
      </c>
      <c r="E87" s="51">
        <f>ROUND(PRODUCT(D87:$D$350),6)</f>
        <v>3.3813420000000001</v>
      </c>
      <c r="F87" s="20"/>
      <c r="G87" s="21">
        <f t="shared" si="5"/>
        <v>0</v>
      </c>
      <c r="H87" s="6"/>
      <c r="I87" s="15"/>
      <c r="J87" s="7"/>
      <c r="K87" s="7"/>
      <c r="L87" s="1"/>
      <c r="M87" s="16"/>
      <c r="N87" s="16"/>
    </row>
    <row r="88" spans="1:14" s="8" customFormat="1" x14ac:dyDescent="0.25">
      <c r="A88" s="89">
        <f t="shared" si="3"/>
        <v>87</v>
      </c>
      <c r="B88" s="17">
        <v>36923</v>
      </c>
      <c r="C88" s="18">
        <v>0.46</v>
      </c>
      <c r="D88" s="19">
        <f t="shared" si="4"/>
        <v>1.0045999999999999</v>
      </c>
      <c r="E88" s="51">
        <f>ROUND(PRODUCT(D88:$D$350),6)</f>
        <v>3.362177</v>
      </c>
      <c r="F88" s="20"/>
      <c r="G88" s="21">
        <f t="shared" si="5"/>
        <v>0</v>
      </c>
      <c r="H88" s="6"/>
      <c r="I88" s="15"/>
      <c r="J88" s="7"/>
      <c r="K88" s="7"/>
      <c r="L88" s="1"/>
      <c r="M88" s="16"/>
      <c r="N88" s="16"/>
    </row>
    <row r="89" spans="1:14" s="8" customFormat="1" x14ac:dyDescent="0.25">
      <c r="A89" s="89">
        <f t="shared" si="3"/>
        <v>88</v>
      </c>
      <c r="B89" s="17">
        <v>36951</v>
      </c>
      <c r="C89" s="18">
        <v>0.38</v>
      </c>
      <c r="D89" s="19">
        <f t="shared" si="4"/>
        <v>1.0038</v>
      </c>
      <c r="E89" s="51">
        <f>ROUND(PRODUCT(D89:$D$350),6)</f>
        <v>3.3467820000000001</v>
      </c>
      <c r="F89" s="20"/>
      <c r="G89" s="21">
        <f t="shared" si="5"/>
        <v>0</v>
      </c>
      <c r="H89" s="6"/>
      <c r="I89" s="15"/>
      <c r="J89" s="7"/>
      <c r="K89" s="7"/>
      <c r="L89" s="1"/>
      <c r="M89" s="16"/>
      <c r="N89" s="16"/>
    </row>
    <row r="90" spans="1:14" s="8" customFormat="1" x14ac:dyDescent="0.25">
      <c r="A90" s="89">
        <f t="shared" si="3"/>
        <v>89</v>
      </c>
      <c r="B90" s="17">
        <v>36982</v>
      </c>
      <c r="C90" s="18">
        <v>0.57999999999999996</v>
      </c>
      <c r="D90" s="19">
        <f t="shared" si="4"/>
        <v>1.0058</v>
      </c>
      <c r="E90" s="51">
        <f>ROUND(PRODUCT(D90:$D$350),6)</f>
        <v>3.3341120000000002</v>
      </c>
      <c r="F90" s="20"/>
      <c r="G90" s="21">
        <f t="shared" si="5"/>
        <v>0</v>
      </c>
      <c r="H90" s="6"/>
      <c r="I90" s="15"/>
      <c r="J90" s="7"/>
      <c r="K90" s="7"/>
      <c r="L90" s="1"/>
      <c r="M90" s="16"/>
      <c r="N90" s="16"/>
    </row>
    <row r="91" spans="1:14" s="8" customFormat="1" x14ac:dyDescent="0.25">
      <c r="A91" s="89">
        <f t="shared" si="3"/>
        <v>90</v>
      </c>
      <c r="B91" s="17">
        <v>37012</v>
      </c>
      <c r="C91" s="18">
        <v>0.41</v>
      </c>
      <c r="D91" s="19">
        <f t="shared" si="4"/>
        <v>1.0041</v>
      </c>
      <c r="E91" s="51">
        <f>ROUND(PRODUCT(D91:$D$350),6)</f>
        <v>3.314886</v>
      </c>
      <c r="F91" s="20"/>
      <c r="G91" s="21">
        <f t="shared" si="5"/>
        <v>0</v>
      </c>
      <c r="H91" s="6"/>
      <c r="I91" s="15"/>
      <c r="J91" s="7"/>
      <c r="K91" s="7"/>
      <c r="L91" s="1"/>
      <c r="M91" s="16"/>
      <c r="N91" s="16"/>
    </row>
    <row r="92" spans="1:14" s="8" customFormat="1" x14ac:dyDescent="0.25">
      <c r="A92" s="89">
        <f t="shared" si="3"/>
        <v>91</v>
      </c>
      <c r="B92" s="17">
        <v>37043</v>
      </c>
      <c r="C92" s="18">
        <v>0.52</v>
      </c>
      <c r="D92" s="19">
        <f t="shared" si="4"/>
        <v>1.0052000000000001</v>
      </c>
      <c r="E92" s="51">
        <f>ROUND(PRODUCT(D92:$D$350),6)</f>
        <v>3.3013499999999998</v>
      </c>
      <c r="F92" s="20"/>
      <c r="G92" s="21">
        <f t="shared" si="5"/>
        <v>0</v>
      </c>
      <c r="H92" s="6"/>
      <c r="I92" s="15"/>
      <c r="J92" s="7"/>
      <c r="K92" s="7"/>
      <c r="L92" s="1"/>
      <c r="M92" s="16"/>
      <c r="N92" s="16"/>
    </row>
    <row r="93" spans="1:14" s="8" customFormat="1" x14ac:dyDescent="0.25">
      <c r="A93" s="89">
        <f t="shared" si="3"/>
        <v>92</v>
      </c>
      <c r="B93" s="17">
        <v>37073</v>
      </c>
      <c r="C93" s="18">
        <v>1.33</v>
      </c>
      <c r="D93" s="19">
        <f t="shared" si="4"/>
        <v>1.0133000000000001</v>
      </c>
      <c r="E93" s="51">
        <f>ROUND(PRODUCT(D93:$D$350),6)</f>
        <v>3.2842720000000001</v>
      </c>
      <c r="F93" s="20"/>
      <c r="G93" s="21">
        <f t="shared" si="5"/>
        <v>0</v>
      </c>
      <c r="H93" s="6"/>
      <c r="I93" s="15"/>
      <c r="J93" s="7"/>
      <c r="K93" s="7"/>
      <c r="L93" s="1"/>
      <c r="M93" s="16"/>
      <c r="N93" s="16"/>
    </row>
    <row r="94" spans="1:14" s="8" customFormat="1" x14ac:dyDescent="0.25">
      <c r="A94" s="89">
        <f t="shared" si="3"/>
        <v>93</v>
      </c>
      <c r="B94" s="17">
        <v>37104</v>
      </c>
      <c r="C94" s="18">
        <v>0.7</v>
      </c>
      <c r="D94" s="19">
        <f t="shared" si="4"/>
        <v>1.0069999999999999</v>
      </c>
      <c r="E94" s="51">
        <f>ROUND(PRODUCT(D94:$D$350),6)</f>
        <v>3.2411650000000001</v>
      </c>
      <c r="F94" s="20"/>
      <c r="G94" s="21">
        <f t="shared" si="5"/>
        <v>0</v>
      </c>
      <c r="H94" s="6"/>
      <c r="I94" s="15"/>
      <c r="J94" s="7"/>
      <c r="K94" s="7"/>
      <c r="L94" s="1"/>
      <c r="M94" s="16"/>
      <c r="N94" s="16"/>
    </row>
    <row r="95" spans="1:14" s="8" customFormat="1" x14ac:dyDescent="0.25">
      <c r="A95" s="89">
        <f t="shared" si="3"/>
        <v>94</v>
      </c>
      <c r="B95" s="17">
        <v>37135</v>
      </c>
      <c r="C95" s="18">
        <v>0.28000000000000003</v>
      </c>
      <c r="D95" s="19">
        <f t="shared" si="4"/>
        <v>1.0027999999999999</v>
      </c>
      <c r="E95" s="51">
        <f>ROUND(PRODUCT(D95:$D$350),6)</f>
        <v>3.2186340000000002</v>
      </c>
      <c r="F95" s="20"/>
      <c r="G95" s="21">
        <f t="shared" si="5"/>
        <v>0</v>
      </c>
      <c r="H95" s="6"/>
      <c r="I95" s="15"/>
      <c r="J95" s="7"/>
      <c r="K95" s="7"/>
      <c r="L95" s="1"/>
      <c r="M95" s="16"/>
      <c r="N95" s="16"/>
    </row>
    <row r="96" spans="1:14" s="8" customFormat="1" x14ac:dyDescent="0.25">
      <c r="A96" s="89">
        <f t="shared" si="3"/>
        <v>95</v>
      </c>
      <c r="B96" s="17">
        <v>37165</v>
      </c>
      <c r="C96" s="18">
        <v>0.83</v>
      </c>
      <c r="D96" s="19">
        <f t="shared" si="4"/>
        <v>1.0083</v>
      </c>
      <c r="E96" s="51">
        <f>ROUND(PRODUCT(D96:$D$350),6)</f>
        <v>3.2096469999999999</v>
      </c>
      <c r="F96" s="20"/>
      <c r="G96" s="21">
        <f t="shared" si="5"/>
        <v>0</v>
      </c>
      <c r="H96" s="6"/>
      <c r="I96" s="15"/>
      <c r="J96" s="7"/>
      <c r="K96" s="7"/>
      <c r="L96" s="1"/>
      <c r="M96" s="16"/>
      <c r="N96" s="16"/>
    </row>
    <row r="97" spans="1:14" s="8" customFormat="1" x14ac:dyDescent="0.25">
      <c r="A97" s="89">
        <f t="shared" si="3"/>
        <v>96</v>
      </c>
      <c r="B97" s="17">
        <v>37196</v>
      </c>
      <c r="C97" s="18">
        <v>0.71</v>
      </c>
      <c r="D97" s="19">
        <f t="shared" si="4"/>
        <v>1.0071000000000001</v>
      </c>
      <c r="E97" s="51">
        <f>ROUND(PRODUCT(D97:$D$350),6)</f>
        <v>3.183227</v>
      </c>
      <c r="F97" s="20"/>
      <c r="G97" s="21">
        <f t="shared" si="5"/>
        <v>0</v>
      </c>
      <c r="H97" s="6"/>
      <c r="I97" s="15"/>
      <c r="J97" s="7"/>
      <c r="K97" s="7"/>
      <c r="L97" s="1"/>
      <c r="M97" s="16"/>
      <c r="N97" s="16"/>
    </row>
    <row r="98" spans="1:14" s="8" customFormat="1" x14ac:dyDescent="0.25">
      <c r="A98" s="90">
        <f t="shared" si="3"/>
        <v>97</v>
      </c>
      <c r="B98" s="22" t="s">
        <v>2</v>
      </c>
      <c r="C98" s="23">
        <f>C99</f>
        <v>0.65</v>
      </c>
      <c r="D98" s="24" t="s">
        <v>1</v>
      </c>
      <c r="E98" s="51">
        <f>ROUND(PRODUCT(D98:$D$350),6)</f>
        <v>3.1607850000000002</v>
      </c>
      <c r="F98" s="25"/>
      <c r="G98" s="26">
        <f t="shared" si="5"/>
        <v>0</v>
      </c>
      <c r="H98" s="6"/>
      <c r="I98" s="15"/>
      <c r="J98" s="7"/>
      <c r="K98" s="7"/>
      <c r="L98" s="1"/>
      <c r="M98" s="27"/>
      <c r="N98" s="16"/>
    </row>
    <row r="99" spans="1:14" s="8" customFormat="1" x14ac:dyDescent="0.25">
      <c r="A99" s="89">
        <f t="shared" si="3"/>
        <v>98</v>
      </c>
      <c r="B99" s="17">
        <v>37226</v>
      </c>
      <c r="C99" s="18">
        <v>0.65</v>
      </c>
      <c r="D99" s="19">
        <f t="shared" si="4"/>
        <v>1.0065</v>
      </c>
      <c r="E99" s="51">
        <f>ROUND(PRODUCT(D99:$D$350),6)</f>
        <v>3.1607850000000002</v>
      </c>
      <c r="F99" s="20"/>
      <c r="G99" s="21">
        <f t="shared" si="5"/>
        <v>0</v>
      </c>
      <c r="H99" s="6"/>
      <c r="I99" s="15"/>
      <c r="J99" s="7"/>
      <c r="K99" s="7"/>
      <c r="L99" s="1"/>
      <c r="M99" s="16"/>
      <c r="N99" s="16"/>
    </row>
    <row r="100" spans="1:14" s="8" customFormat="1" x14ac:dyDescent="0.25">
      <c r="A100" s="89">
        <f t="shared" si="3"/>
        <v>99</v>
      </c>
      <c r="B100" s="17">
        <v>37257</v>
      </c>
      <c r="C100" s="18">
        <v>0.52</v>
      </c>
      <c r="D100" s="19">
        <f t="shared" si="4"/>
        <v>1.0052000000000001</v>
      </c>
      <c r="E100" s="51">
        <f>ROUND(PRODUCT(D100:$D$350),6)</f>
        <v>3.1403729999999999</v>
      </c>
      <c r="F100" s="20"/>
      <c r="G100" s="21">
        <f t="shared" si="5"/>
        <v>0</v>
      </c>
      <c r="H100" s="6"/>
      <c r="I100" s="15"/>
      <c r="J100" s="7"/>
      <c r="K100" s="7"/>
      <c r="L100" s="1"/>
      <c r="M100" s="16"/>
      <c r="N100" s="16"/>
    </row>
    <row r="101" spans="1:14" s="8" customFormat="1" x14ac:dyDescent="0.25">
      <c r="A101" s="89">
        <f t="shared" si="3"/>
        <v>100</v>
      </c>
      <c r="B101" s="17">
        <v>37288</v>
      </c>
      <c r="C101" s="18">
        <v>0.36</v>
      </c>
      <c r="D101" s="19">
        <f t="shared" si="4"/>
        <v>1.0036</v>
      </c>
      <c r="E101" s="51">
        <f>ROUND(PRODUCT(D101:$D$350),6)</f>
        <v>3.1241270000000001</v>
      </c>
      <c r="F101" s="20"/>
      <c r="G101" s="21">
        <f t="shared" si="5"/>
        <v>0</v>
      </c>
      <c r="H101" s="6"/>
      <c r="I101" s="15"/>
      <c r="J101" s="7"/>
      <c r="K101" s="7"/>
      <c r="L101" s="1"/>
      <c r="M101" s="16"/>
      <c r="N101" s="16"/>
    </row>
    <row r="102" spans="1:14" s="8" customFormat="1" x14ac:dyDescent="0.25">
      <c r="A102" s="89">
        <f t="shared" si="3"/>
        <v>101</v>
      </c>
      <c r="B102" s="17">
        <v>37316</v>
      </c>
      <c r="C102" s="18">
        <v>0.6</v>
      </c>
      <c r="D102" s="19">
        <f t="shared" si="4"/>
        <v>1.006</v>
      </c>
      <c r="E102" s="51">
        <f>ROUND(PRODUCT(D102:$D$350),6)</f>
        <v>3.112921</v>
      </c>
      <c r="F102" s="20"/>
      <c r="G102" s="21">
        <f t="shared" si="5"/>
        <v>0</v>
      </c>
      <c r="H102" s="6"/>
      <c r="I102" s="15"/>
      <c r="J102" s="7"/>
      <c r="K102" s="7"/>
      <c r="L102" s="1"/>
      <c r="M102" s="16"/>
      <c r="N102" s="16"/>
    </row>
    <row r="103" spans="1:14" s="8" customFormat="1" x14ac:dyDescent="0.25">
      <c r="A103" s="89">
        <f t="shared" si="3"/>
        <v>102</v>
      </c>
      <c r="B103" s="17">
        <v>37347</v>
      </c>
      <c r="C103" s="18">
        <v>0.8</v>
      </c>
      <c r="D103" s="19">
        <f t="shared" si="4"/>
        <v>1.008</v>
      </c>
      <c r="E103" s="51">
        <f>ROUND(PRODUCT(D103:$D$350),6)</f>
        <v>3.094354</v>
      </c>
      <c r="F103" s="20"/>
      <c r="G103" s="21">
        <f t="shared" si="5"/>
        <v>0</v>
      </c>
      <c r="H103" s="6"/>
      <c r="I103" s="15"/>
      <c r="J103" s="7"/>
      <c r="K103" s="7"/>
      <c r="L103" s="1"/>
      <c r="M103" s="16"/>
      <c r="N103" s="16"/>
    </row>
    <row r="104" spans="1:14" s="8" customFormat="1" x14ac:dyDescent="0.25">
      <c r="A104" s="89">
        <f t="shared" si="3"/>
        <v>103</v>
      </c>
      <c r="B104" s="17">
        <v>37377</v>
      </c>
      <c r="C104" s="18">
        <v>0.21</v>
      </c>
      <c r="D104" s="19">
        <f t="shared" si="4"/>
        <v>1.0021</v>
      </c>
      <c r="E104" s="51">
        <f>ROUND(PRODUCT(D104:$D$350),6)</f>
        <v>3.0697960000000002</v>
      </c>
      <c r="F104" s="20"/>
      <c r="G104" s="21">
        <f t="shared" si="5"/>
        <v>0</v>
      </c>
      <c r="H104" s="6"/>
      <c r="I104" s="15"/>
      <c r="J104" s="7"/>
      <c r="K104" s="7"/>
      <c r="L104" s="1"/>
      <c r="M104" s="16"/>
      <c r="N104" s="16"/>
    </row>
    <row r="105" spans="1:14" s="8" customFormat="1" x14ac:dyDescent="0.25">
      <c r="A105" s="89">
        <f t="shared" si="3"/>
        <v>104</v>
      </c>
      <c r="B105" s="17">
        <v>37408</v>
      </c>
      <c r="C105" s="18">
        <v>0.42</v>
      </c>
      <c r="D105" s="19">
        <f t="shared" si="4"/>
        <v>1.0042</v>
      </c>
      <c r="E105" s="51">
        <f>ROUND(PRODUCT(D105:$D$350),6)</f>
        <v>3.0633629999999998</v>
      </c>
      <c r="F105" s="20"/>
      <c r="G105" s="21">
        <f t="shared" si="5"/>
        <v>0</v>
      </c>
      <c r="H105" s="6"/>
      <c r="I105" s="15"/>
      <c r="J105" s="7"/>
      <c r="K105" s="7"/>
      <c r="L105" s="1"/>
      <c r="M105" s="16"/>
      <c r="N105" s="16"/>
    </row>
    <row r="106" spans="1:14" s="8" customFormat="1" x14ac:dyDescent="0.25">
      <c r="A106" s="89">
        <f t="shared" si="3"/>
        <v>105</v>
      </c>
      <c r="B106" s="17">
        <v>37438</v>
      </c>
      <c r="C106" s="18">
        <v>1.19</v>
      </c>
      <c r="D106" s="19">
        <f t="shared" si="4"/>
        <v>1.0119</v>
      </c>
      <c r="E106" s="51">
        <f>ROUND(PRODUCT(D106:$D$350),6)</f>
        <v>3.050551</v>
      </c>
      <c r="F106" s="20"/>
      <c r="G106" s="21">
        <f t="shared" si="5"/>
        <v>0</v>
      </c>
      <c r="H106" s="6"/>
      <c r="I106" s="15"/>
      <c r="J106" s="7"/>
      <c r="K106" s="7"/>
      <c r="L106" s="1"/>
      <c r="M106" s="16"/>
      <c r="N106" s="16"/>
    </row>
    <row r="107" spans="1:14" s="8" customFormat="1" x14ac:dyDescent="0.25">
      <c r="A107" s="89">
        <f t="shared" si="3"/>
        <v>106</v>
      </c>
      <c r="B107" s="17">
        <v>37469</v>
      </c>
      <c r="C107" s="18">
        <v>0.65</v>
      </c>
      <c r="D107" s="19">
        <f t="shared" si="4"/>
        <v>1.0065</v>
      </c>
      <c r="E107" s="51">
        <f>ROUND(PRODUCT(D107:$D$350),6)</f>
        <v>3.0146760000000001</v>
      </c>
      <c r="F107" s="20"/>
      <c r="G107" s="21">
        <f t="shared" si="5"/>
        <v>0</v>
      </c>
      <c r="H107" s="6"/>
      <c r="I107" s="15"/>
      <c r="J107" s="7"/>
      <c r="K107" s="7"/>
      <c r="L107" s="1"/>
      <c r="M107" s="16"/>
      <c r="N107" s="16"/>
    </row>
    <row r="108" spans="1:14" s="8" customFormat="1" x14ac:dyDescent="0.25">
      <c r="A108" s="89">
        <f t="shared" si="3"/>
        <v>107</v>
      </c>
      <c r="B108" s="17">
        <v>37500</v>
      </c>
      <c r="C108" s="18">
        <v>0.72</v>
      </c>
      <c r="D108" s="19">
        <f t="shared" si="4"/>
        <v>1.0072000000000001</v>
      </c>
      <c r="E108" s="51">
        <f>ROUND(PRODUCT(D108:$D$350),6)</f>
        <v>2.9952070000000002</v>
      </c>
      <c r="F108" s="20"/>
      <c r="G108" s="21">
        <f t="shared" si="5"/>
        <v>0</v>
      </c>
      <c r="H108" s="6"/>
      <c r="I108" s="15"/>
      <c r="J108" s="7"/>
      <c r="K108" s="7"/>
      <c r="L108" s="1"/>
      <c r="M108" s="16"/>
      <c r="N108" s="16"/>
    </row>
    <row r="109" spans="1:14" s="8" customFormat="1" x14ac:dyDescent="0.25">
      <c r="A109" s="89">
        <f t="shared" si="3"/>
        <v>108</v>
      </c>
      <c r="B109" s="17">
        <v>37530</v>
      </c>
      <c r="C109" s="18">
        <v>1.31</v>
      </c>
      <c r="D109" s="19">
        <f t="shared" si="4"/>
        <v>1.0130999999999999</v>
      </c>
      <c r="E109" s="51">
        <f>ROUND(PRODUCT(D109:$D$350),6)</f>
        <v>2.9737960000000001</v>
      </c>
      <c r="F109" s="20"/>
      <c r="G109" s="21">
        <f t="shared" si="5"/>
        <v>0</v>
      </c>
      <c r="H109" s="6"/>
      <c r="I109" s="15"/>
      <c r="J109" s="7"/>
      <c r="K109" s="7"/>
      <c r="L109" s="1"/>
      <c r="M109" s="16"/>
      <c r="N109" s="16"/>
    </row>
    <row r="110" spans="1:14" s="8" customFormat="1" x14ac:dyDescent="0.25">
      <c r="A110" s="89">
        <f t="shared" si="3"/>
        <v>109</v>
      </c>
      <c r="B110" s="17">
        <v>37561</v>
      </c>
      <c r="C110" s="18">
        <v>3.02</v>
      </c>
      <c r="D110" s="19">
        <f t="shared" si="4"/>
        <v>1.0302</v>
      </c>
      <c r="E110" s="51">
        <f>ROUND(PRODUCT(D110:$D$350),6)</f>
        <v>2.935343</v>
      </c>
      <c r="F110" s="20"/>
      <c r="G110" s="21">
        <f t="shared" si="5"/>
        <v>0</v>
      </c>
      <c r="H110" s="6"/>
      <c r="I110" s="15"/>
      <c r="J110" s="7"/>
      <c r="K110" s="7"/>
      <c r="L110" s="1"/>
      <c r="M110" s="16"/>
      <c r="N110" s="16"/>
    </row>
    <row r="111" spans="1:14" s="8" customFormat="1" x14ac:dyDescent="0.25">
      <c r="A111" s="90">
        <f t="shared" si="3"/>
        <v>110</v>
      </c>
      <c r="B111" s="22" t="s">
        <v>2</v>
      </c>
      <c r="C111" s="23">
        <f>C112</f>
        <v>2.1</v>
      </c>
      <c r="D111" s="24" t="s">
        <v>1</v>
      </c>
      <c r="E111" s="51">
        <f>ROUND(PRODUCT(D111:$D$350),6)</f>
        <v>2.849294</v>
      </c>
      <c r="F111" s="25"/>
      <c r="G111" s="26">
        <f t="shared" si="5"/>
        <v>0</v>
      </c>
      <c r="H111" s="6"/>
      <c r="I111" s="15"/>
      <c r="J111" s="7"/>
      <c r="K111" s="7"/>
      <c r="L111" s="1"/>
      <c r="M111" s="27"/>
      <c r="N111" s="16"/>
    </row>
    <row r="112" spans="1:14" s="8" customFormat="1" x14ac:dyDescent="0.25">
      <c r="A112" s="89">
        <f t="shared" si="3"/>
        <v>111</v>
      </c>
      <c r="B112" s="17">
        <v>37591</v>
      </c>
      <c r="C112" s="18">
        <v>2.1</v>
      </c>
      <c r="D112" s="19">
        <f t="shared" si="4"/>
        <v>1.0209999999999999</v>
      </c>
      <c r="E112" s="51">
        <f>ROUND(PRODUCT(D112:$D$350),6)</f>
        <v>2.849294</v>
      </c>
      <c r="F112" s="20"/>
      <c r="G112" s="21">
        <f t="shared" si="5"/>
        <v>0</v>
      </c>
      <c r="H112" s="6"/>
      <c r="I112" s="15"/>
      <c r="J112" s="7"/>
      <c r="K112" s="7"/>
      <c r="L112" s="1"/>
      <c r="M112" s="16"/>
      <c r="N112" s="16"/>
    </row>
    <row r="113" spans="1:14" s="8" customFormat="1" x14ac:dyDescent="0.25">
      <c r="A113" s="89">
        <f t="shared" si="3"/>
        <v>112</v>
      </c>
      <c r="B113" s="17">
        <v>37622</v>
      </c>
      <c r="C113" s="18">
        <v>2.25</v>
      </c>
      <c r="D113" s="19">
        <f t="shared" si="4"/>
        <v>1.0225</v>
      </c>
      <c r="E113" s="51">
        <f>ROUND(PRODUCT(D113:$D$350),6)</f>
        <v>2.7906900000000001</v>
      </c>
      <c r="F113" s="20"/>
      <c r="G113" s="21">
        <f t="shared" si="5"/>
        <v>0</v>
      </c>
      <c r="H113" s="6"/>
      <c r="I113" s="15"/>
      <c r="J113" s="7"/>
      <c r="K113" s="7"/>
      <c r="L113" s="1"/>
      <c r="M113" s="16"/>
      <c r="N113" s="16"/>
    </row>
    <row r="114" spans="1:14" s="8" customFormat="1" x14ac:dyDescent="0.25">
      <c r="A114" s="89">
        <f t="shared" si="3"/>
        <v>113</v>
      </c>
      <c r="B114" s="17">
        <v>37653</v>
      </c>
      <c r="C114" s="18">
        <v>1.57</v>
      </c>
      <c r="D114" s="19">
        <f t="shared" si="4"/>
        <v>1.0157</v>
      </c>
      <c r="E114" s="51">
        <f>ROUND(PRODUCT(D114:$D$350),6)</f>
        <v>2.7292809999999998</v>
      </c>
      <c r="F114" s="20"/>
      <c r="G114" s="21">
        <f t="shared" si="5"/>
        <v>0</v>
      </c>
      <c r="H114" s="6"/>
      <c r="I114" s="15"/>
      <c r="J114" s="7"/>
      <c r="K114" s="7"/>
      <c r="L114" s="1"/>
      <c r="M114" s="16"/>
      <c r="N114" s="16"/>
    </row>
    <row r="115" spans="1:14" s="8" customFormat="1" x14ac:dyDescent="0.25">
      <c r="A115" s="89">
        <f t="shared" si="3"/>
        <v>114</v>
      </c>
      <c r="B115" s="17">
        <v>37681</v>
      </c>
      <c r="C115" s="18">
        <v>1.23</v>
      </c>
      <c r="D115" s="19">
        <f t="shared" si="4"/>
        <v>1.0123</v>
      </c>
      <c r="E115" s="51">
        <f>ROUND(PRODUCT(D115:$D$350),6)</f>
        <v>2.6870940000000001</v>
      </c>
      <c r="F115" s="20"/>
      <c r="G115" s="21">
        <f t="shared" si="5"/>
        <v>0</v>
      </c>
      <c r="H115" s="6"/>
      <c r="I115" s="15"/>
      <c r="J115" s="7"/>
      <c r="K115" s="7"/>
      <c r="L115" s="1"/>
      <c r="M115" s="16"/>
      <c r="N115" s="16"/>
    </row>
    <row r="116" spans="1:14" s="8" customFormat="1" x14ac:dyDescent="0.25">
      <c r="A116" s="89">
        <f t="shared" si="3"/>
        <v>115</v>
      </c>
      <c r="B116" s="17">
        <v>37712</v>
      </c>
      <c r="C116" s="18">
        <v>0.97</v>
      </c>
      <c r="D116" s="19">
        <f t="shared" si="4"/>
        <v>1.0097</v>
      </c>
      <c r="E116" s="51">
        <f>ROUND(PRODUCT(D116:$D$350),6)</f>
        <v>2.6544439999999998</v>
      </c>
      <c r="F116" s="20"/>
      <c r="G116" s="21">
        <f t="shared" si="5"/>
        <v>0</v>
      </c>
      <c r="H116" s="6"/>
      <c r="I116" s="15"/>
      <c r="J116" s="7"/>
      <c r="K116" s="7"/>
      <c r="L116" s="1"/>
      <c r="M116" s="16"/>
      <c r="N116" s="16"/>
    </row>
    <row r="117" spans="1:14" s="8" customFormat="1" x14ac:dyDescent="0.25">
      <c r="A117" s="89">
        <f t="shared" si="3"/>
        <v>116</v>
      </c>
      <c r="B117" s="17">
        <v>37742</v>
      </c>
      <c r="C117" s="18">
        <v>0.61</v>
      </c>
      <c r="D117" s="19">
        <f t="shared" si="4"/>
        <v>1.0061</v>
      </c>
      <c r="E117" s="51">
        <f>ROUND(PRODUCT(D117:$D$350),6)</f>
        <v>2.628943</v>
      </c>
      <c r="F117" s="20"/>
      <c r="G117" s="21">
        <f t="shared" si="5"/>
        <v>0</v>
      </c>
      <c r="H117" s="6"/>
      <c r="I117" s="15"/>
      <c r="J117" s="7"/>
      <c r="K117" s="7"/>
      <c r="L117" s="1"/>
      <c r="M117" s="16"/>
      <c r="N117" s="16"/>
    </row>
    <row r="118" spans="1:14" s="8" customFormat="1" x14ac:dyDescent="0.25">
      <c r="A118" s="89">
        <f t="shared" si="3"/>
        <v>117</v>
      </c>
      <c r="B118" s="17">
        <v>37773</v>
      </c>
      <c r="C118" s="18">
        <v>-0.15</v>
      </c>
      <c r="D118" s="19">
        <f t="shared" si="4"/>
        <v>0.99850000000000005</v>
      </c>
      <c r="E118" s="51">
        <f>ROUND(PRODUCT(D118:$D$350),6)</f>
        <v>2.6130040000000001</v>
      </c>
      <c r="F118" s="20"/>
      <c r="G118" s="21">
        <f t="shared" si="5"/>
        <v>0</v>
      </c>
      <c r="H118" s="6"/>
      <c r="I118" s="15"/>
      <c r="J118" s="7"/>
      <c r="K118" s="7"/>
      <c r="L118" s="1"/>
      <c r="M118" s="16"/>
      <c r="N118" s="16"/>
    </row>
    <row r="119" spans="1:14" s="8" customFormat="1" x14ac:dyDescent="0.25">
      <c r="A119" s="89">
        <f t="shared" si="3"/>
        <v>118</v>
      </c>
      <c r="B119" s="17">
        <v>37803</v>
      </c>
      <c r="C119" s="18">
        <v>0.2</v>
      </c>
      <c r="D119" s="19">
        <f t="shared" si="4"/>
        <v>1.002</v>
      </c>
      <c r="E119" s="51">
        <f>ROUND(PRODUCT(D119:$D$350),6)</f>
        <v>2.6169289999999998</v>
      </c>
      <c r="F119" s="20"/>
      <c r="G119" s="21">
        <f t="shared" si="5"/>
        <v>0</v>
      </c>
      <c r="H119" s="6"/>
      <c r="I119" s="15"/>
      <c r="J119" s="7"/>
      <c r="K119" s="7"/>
      <c r="L119" s="1"/>
      <c r="M119" s="16"/>
      <c r="N119" s="16"/>
    </row>
    <row r="120" spans="1:14" s="8" customFormat="1" x14ac:dyDescent="0.25">
      <c r="A120" s="89">
        <f t="shared" si="3"/>
        <v>119</v>
      </c>
      <c r="B120" s="17">
        <v>37834</v>
      </c>
      <c r="C120" s="18">
        <v>0.34</v>
      </c>
      <c r="D120" s="19">
        <f t="shared" si="4"/>
        <v>1.0034000000000001</v>
      </c>
      <c r="E120" s="51">
        <f>ROUND(PRODUCT(D120:$D$350),6)</f>
        <v>2.6117059999999999</v>
      </c>
      <c r="F120" s="20"/>
      <c r="G120" s="21">
        <f t="shared" si="5"/>
        <v>0</v>
      </c>
      <c r="H120" s="6"/>
      <c r="I120" s="15"/>
      <c r="J120" s="7"/>
      <c r="K120" s="7"/>
      <c r="L120" s="1"/>
      <c r="M120" s="16"/>
      <c r="N120" s="16"/>
    </row>
    <row r="121" spans="1:14" s="8" customFormat="1" x14ac:dyDescent="0.25">
      <c r="A121" s="89">
        <f t="shared" si="3"/>
        <v>120</v>
      </c>
      <c r="B121" s="17">
        <v>37865</v>
      </c>
      <c r="C121" s="18">
        <v>0.78</v>
      </c>
      <c r="D121" s="19">
        <f t="shared" si="4"/>
        <v>1.0078</v>
      </c>
      <c r="E121" s="51">
        <f>ROUND(PRODUCT(D121:$D$350),6)</f>
        <v>2.6028560000000001</v>
      </c>
      <c r="F121" s="20"/>
      <c r="G121" s="21">
        <f t="shared" si="5"/>
        <v>0</v>
      </c>
      <c r="H121" s="6"/>
      <c r="I121" s="15"/>
      <c r="J121" s="7"/>
      <c r="K121" s="7"/>
      <c r="L121" s="1"/>
      <c r="M121" s="16"/>
      <c r="N121" s="16"/>
    </row>
    <row r="122" spans="1:14" s="8" customFormat="1" x14ac:dyDescent="0.25">
      <c r="A122" s="89">
        <f t="shared" si="3"/>
        <v>121</v>
      </c>
      <c r="B122" s="17">
        <v>37895</v>
      </c>
      <c r="C122" s="18">
        <v>0.28999999999999998</v>
      </c>
      <c r="D122" s="19">
        <f t="shared" si="4"/>
        <v>1.0028999999999999</v>
      </c>
      <c r="E122" s="51">
        <f>ROUND(PRODUCT(D122:$D$350),6)</f>
        <v>2.5827110000000002</v>
      </c>
      <c r="F122" s="20"/>
      <c r="G122" s="21">
        <f t="shared" si="5"/>
        <v>0</v>
      </c>
      <c r="H122" s="6"/>
      <c r="I122" s="15"/>
      <c r="J122" s="7"/>
      <c r="K122" s="7"/>
      <c r="L122" s="1"/>
      <c r="M122" s="16"/>
      <c r="N122" s="16"/>
    </row>
    <row r="123" spans="1:14" s="8" customFormat="1" x14ac:dyDescent="0.25">
      <c r="A123" s="89">
        <f t="shared" si="3"/>
        <v>122</v>
      </c>
      <c r="B123" s="17">
        <v>37926</v>
      </c>
      <c r="C123" s="18">
        <v>0.34</v>
      </c>
      <c r="D123" s="19">
        <f t="shared" si="4"/>
        <v>1.0034000000000001</v>
      </c>
      <c r="E123" s="51">
        <f>ROUND(PRODUCT(D123:$D$350),6)</f>
        <v>2.5752429999999999</v>
      </c>
      <c r="F123" s="20"/>
      <c r="G123" s="21">
        <f t="shared" si="5"/>
        <v>0</v>
      </c>
      <c r="H123" s="6"/>
      <c r="I123" s="15"/>
      <c r="J123" s="7"/>
      <c r="K123" s="7"/>
      <c r="L123" s="1"/>
      <c r="M123" s="16"/>
      <c r="N123" s="16"/>
    </row>
    <row r="124" spans="1:14" s="8" customFormat="1" x14ac:dyDescent="0.25">
      <c r="A124" s="90">
        <f t="shared" si="3"/>
        <v>123</v>
      </c>
      <c r="B124" s="22" t="s">
        <v>2</v>
      </c>
      <c r="C124" s="23">
        <f>C125</f>
        <v>0.52</v>
      </c>
      <c r="D124" s="24" t="s">
        <v>1</v>
      </c>
      <c r="E124" s="51">
        <f>ROUND(PRODUCT(D124:$D$350),6)</f>
        <v>2.5665170000000002</v>
      </c>
      <c r="F124" s="25"/>
      <c r="G124" s="26">
        <f t="shared" si="5"/>
        <v>0</v>
      </c>
      <c r="H124" s="6"/>
      <c r="I124" s="15"/>
      <c r="J124" s="7"/>
      <c r="K124" s="7"/>
      <c r="L124" s="1"/>
      <c r="M124" s="27"/>
      <c r="N124" s="16"/>
    </row>
    <row r="125" spans="1:14" s="8" customFormat="1" x14ac:dyDescent="0.25">
      <c r="A125" s="89">
        <f t="shared" si="3"/>
        <v>124</v>
      </c>
      <c r="B125" s="17">
        <v>37956</v>
      </c>
      <c r="C125" s="18">
        <v>0.52</v>
      </c>
      <c r="D125" s="19">
        <f t="shared" si="4"/>
        <v>1.0052000000000001</v>
      </c>
      <c r="E125" s="51">
        <f>ROUND(PRODUCT(D125:$D$350),6)</f>
        <v>2.5665170000000002</v>
      </c>
      <c r="F125" s="20"/>
      <c r="G125" s="21">
        <f t="shared" si="5"/>
        <v>0</v>
      </c>
      <c r="H125" s="6"/>
      <c r="I125" s="15"/>
      <c r="J125" s="7"/>
      <c r="K125" s="7"/>
      <c r="L125" s="1"/>
      <c r="M125" s="16"/>
      <c r="N125" s="16"/>
    </row>
    <row r="126" spans="1:14" s="8" customFormat="1" x14ac:dyDescent="0.25">
      <c r="A126" s="89">
        <f t="shared" si="3"/>
        <v>125</v>
      </c>
      <c r="B126" s="17">
        <v>37987</v>
      </c>
      <c r="C126" s="18">
        <v>0.76</v>
      </c>
      <c r="D126" s="19">
        <f t="shared" si="4"/>
        <v>1.0076000000000001</v>
      </c>
      <c r="E126" s="51">
        <f>ROUND(PRODUCT(D126:$D$350),6)</f>
        <v>2.5532400000000002</v>
      </c>
      <c r="F126" s="20"/>
      <c r="G126" s="21">
        <f t="shared" si="5"/>
        <v>0</v>
      </c>
      <c r="H126" s="6"/>
      <c r="I126" s="15"/>
      <c r="J126" s="7"/>
      <c r="K126" s="7"/>
      <c r="L126" s="1"/>
      <c r="M126" s="16"/>
      <c r="N126" s="16"/>
    </row>
    <row r="127" spans="1:14" s="8" customFormat="1" x14ac:dyDescent="0.25">
      <c r="A127" s="89">
        <f t="shared" si="3"/>
        <v>126</v>
      </c>
      <c r="B127" s="17">
        <v>38018</v>
      </c>
      <c r="C127" s="18">
        <v>0.61</v>
      </c>
      <c r="D127" s="19">
        <f t="shared" si="4"/>
        <v>1.0061</v>
      </c>
      <c r="E127" s="51">
        <f>ROUND(PRODUCT(D127:$D$350),6)</f>
        <v>2.5339809999999998</v>
      </c>
      <c r="F127" s="20"/>
      <c r="G127" s="21">
        <f t="shared" si="5"/>
        <v>0</v>
      </c>
      <c r="H127" s="6"/>
      <c r="I127" s="15"/>
      <c r="J127" s="7"/>
      <c r="K127" s="7"/>
      <c r="L127" s="1"/>
      <c r="M127" s="16"/>
      <c r="N127" s="16"/>
    </row>
    <row r="128" spans="1:14" s="8" customFormat="1" x14ac:dyDescent="0.25">
      <c r="A128" s="89">
        <f t="shared" si="3"/>
        <v>127</v>
      </c>
      <c r="B128" s="17">
        <v>38047</v>
      </c>
      <c r="C128" s="18">
        <v>0.47</v>
      </c>
      <c r="D128" s="19">
        <f t="shared" si="4"/>
        <v>1.0046999999999999</v>
      </c>
      <c r="E128" s="51">
        <f>ROUND(PRODUCT(D128:$D$350),6)</f>
        <v>2.518618</v>
      </c>
      <c r="F128" s="20"/>
      <c r="G128" s="21">
        <f t="shared" si="5"/>
        <v>0</v>
      </c>
      <c r="H128" s="6"/>
      <c r="I128" s="15"/>
      <c r="J128" s="7"/>
      <c r="K128" s="7"/>
      <c r="L128" s="1"/>
      <c r="M128" s="16"/>
      <c r="N128" s="16"/>
    </row>
    <row r="129" spans="1:14" s="8" customFormat="1" x14ac:dyDescent="0.25">
      <c r="A129" s="89">
        <f t="shared" si="3"/>
        <v>128</v>
      </c>
      <c r="B129" s="17">
        <v>38078</v>
      </c>
      <c r="C129" s="18">
        <v>0.37</v>
      </c>
      <c r="D129" s="19">
        <f t="shared" si="4"/>
        <v>1.0037</v>
      </c>
      <c r="E129" s="51">
        <f>ROUND(PRODUCT(D129:$D$350),6)</f>
        <v>2.5068359999999998</v>
      </c>
      <c r="F129" s="20"/>
      <c r="G129" s="21">
        <f t="shared" si="5"/>
        <v>0</v>
      </c>
      <c r="H129" s="6"/>
      <c r="I129" s="15"/>
      <c r="J129" s="7"/>
      <c r="K129" s="7"/>
      <c r="L129" s="1"/>
      <c r="M129" s="16"/>
      <c r="N129" s="16"/>
    </row>
    <row r="130" spans="1:14" s="8" customFormat="1" x14ac:dyDescent="0.25">
      <c r="A130" s="89">
        <f t="shared" si="3"/>
        <v>129</v>
      </c>
      <c r="B130" s="17">
        <v>38108</v>
      </c>
      <c r="C130" s="18">
        <v>0.51</v>
      </c>
      <c r="D130" s="19">
        <f t="shared" si="4"/>
        <v>1.0051000000000001</v>
      </c>
      <c r="E130" s="51">
        <f>ROUND(PRODUCT(D130:$D$350),6)</f>
        <v>2.497595</v>
      </c>
      <c r="F130" s="20"/>
      <c r="G130" s="21">
        <f t="shared" si="5"/>
        <v>0</v>
      </c>
      <c r="H130" s="6"/>
      <c r="I130" s="15"/>
      <c r="J130" s="7"/>
      <c r="K130" s="7"/>
      <c r="L130" s="1"/>
      <c r="M130" s="16"/>
      <c r="N130" s="16"/>
    </row>
    <row r="131" spans="1:14" s="8" customFormat="1" x14ac:dyDescent="0.25">
      <c r="A131" s="89">
        <f t="shared" si="3"/>
        <v>130</v>
      </c>
      <c r="B131" s="17">
        <v>38139</v>
      </c>
      <c r="C131" s="18">
        <v>0.71</v>
      </c>
      <c r="D131" s="19">
        <f t="shared" si="4"/>
        <v>1.0071000000000001</v>
      </c>
      <c r="E131" s="51">
        <f>ROUND(PRODUCT(D131:$D$350),6)</f>
        <v>2.4849220000000001</v>
      </c>
      <c r="F131" s="20"/>
      <c r="G131" s="21">
        <f t="shared" si="5"/>
        <v>0</v>
      </c>
      <c r="H131" s="6"/>
      <c r="I131" s="15"/>
      <c r="J131" s="7"/>
      <c r="K131" s="7"/>
      <c r="L131" s="1"/>
      <c r="M131" s="16"/>
      <c r="N131" s="16"/>
    </row>
    <row r="132" spans="1:14" s="8" customFormat="1" x14ac:dyDescent="0.25">
      <c r="A132" s="89">
        <f t="shared" ref="A132:A195" si="6">A131+1</f>
        <v>131</v>
      </c>
      <c r="B132" s="17">
        <v>38169</v>
      </c>
      <c r="C132" s="18">
        <v>0.91</v>
      </c>
      <c r="D132" s="19">
        <f t="shared" si="4"/>
        <v>1.0091000000000001</v>
      </c>
      <c r="E132" s="51">
        <f>ROUND(PRODUCT(D132:$D$350),6)</f>
        <v>2.467403</v>
      </c>
      <c r="F132" s="20"/>
      <c r="G132" s="21">
        <f t="shared" si="5"/>
        <v>0</v>
      </c>
      <c r="H132" s="6"/>
      <c r="I132" s="15"/>
      <c r="J132" s="7"/>
      <c r="K132" s="7"/>
      <c r="L132" s="1"/>
      <c r="M132" s="16"/>
      <c r="N132" s="16"/>
    </row>
    <row r="133" spans="1:14" s="8" customFormat="1" x14ac:dyDescent="0.25">
      <c r="A133" s="89">
        <f t="shared" si="6"/>
        <v>132</v>
      </c>
      <c r="B133" s="17">
        <v>38200</v>
      </c>
      <c r="C133" s="18">
        <v>0.69</v>
      </c>
      <c r="D133" s="19">
        <f t="shared" si="4"/>
        <v>1.0068999999999999</v>
      </c>
      <c r="E133" s="51">
        <f>ROUND(PRODUCT(D133:$D$350),6)</f>
        <v>2.4451520000000002</v>
      </c>
      <c r="F133" s="20"/>
      <c r="G133" s="21">
        <f t="shared" si="5"/>
        <v>0</v>
      </c>
      <c r="H133" s="6"/>
      <c r="I133" s="15"/>
      <c r="J133" s="7"/>
      <c r="K133" s="7"/>
      <c r="L133" s="1"/>
      <c r="M133" s="16"/>
      <c r="N133" s="16"/>
    </row>
    <row r="134" spans="1:14" s="8" customFormat="1" x14ac:dyDescent="0.25">
      <c r="A134" s="89">
        <f t="shared" si="6"/>
        <v>133</v>
      </c>
      <c r="B134" s="17">
        <v>38231</v>
      </c>
      <c r="C134" s="18">
        <v>0.33</v>
      </c>
      <c r="D134" s="19">
        <f t="shared" si="4"/>
        <v>1.0033000000000001</v>
      </c>
      <c r="E134" s="51">
        <f>ROUND(PRODUCT(D134:$D$350),6)</f>
        <v>2.4283960000000002</v>
      </c>
      <c r="F134" s="20"/>
      <c r="G134" s="21">
        <f t="shared" si="5"/>
        <v>0</v>
      </c>
      <c r="H134" s="6"/>
      <c r="I134" s="15"/>
      <c r="J134" s="7"/>
      <c r="K134" s="7"/>
      <c r="L134" s="1"/>
      <c r="M134" s="16"/>
      <c r="N134" s="16"/>
    </row>
    <row r="135" spans="1:14" s="8" customFormat="1" x14ac:dyDescent="0.25">
      <c r="A135" s="89">
        <f t="shared" si="6"/>
        <v>134</v>
      </c>
      <c r="B135" s="17">
        <v>38261</v>
      </c>
      <c r="C135" s="18">
        <v>0.44</v>
      </c>
      <c r="D135" s="19">
        <f t="shared" si="4"/>
        <v>1.0044</v>
      </c>
      <c r="E135" s="51">
        <f>ROUND(PRODUCT(D135:$D$350),6)</f>
        <v>2.4204089999999998</v>
      </c>
      <c r="F135" s="20"/>
      <c r="G135" s="21">
        <f t="shared" si="5"/>
        <v>0</v>
      </c>
      <c r="H135" s="6"/>
      <c r="I135" s="15"/>
      <c r="J135" s="7"/>
      <c r="K135" s="7"/>
      <c r="L135" s="1"/>
      <c r="M135" s="16"/>
      <c r="N135" s="16"/>
    </row>
    <row r="136" spans="1:14" s="8" customFormat="1" x14ac:dyDescent="0.25">
      <c r="A136" s="89">
        <f t="shared" si="6"/>
        <v>135</v>
      </c>
      <c r="B136" s="17">
        <v>38292</v>
      </c>
      <c r="C136" s="18">
        <v>0.69</v>
      </c>
      <c r="D136" s="19">
        <f t="shared" si="4"/>
        <v>1.0068999999999999</v>
      </c>
      <c r="E136" s="51">
        <f>ROUND(PRODUCT(D136:$D$350),6)</f>
        <v>2.4098060000000001</v>
      </c>
      <c r="F136" s="20"/>
      <c r="G136" s="21">
        <f t="shared" si="5"/>
        <v>0</v>
      </c>
      <c r="H136" s="6"/>
      <c r="I136" s="15"/>
      <c r="J136" s="7"/>
      <c r="K136" s="7"/>
      <c r="L136" s="1"/>
      <c r="M136" s="16"/>
      <c r="N136" s="16"/>
    </row>
    <row r="137" spans="1:14" s="8" customFormat="1" x14ac:dyDescent="0.25">
      <c r="A137" s="90">
        <f t="shared" si="6"/>
        <v>136</v>
      </c>
      <c r="B137" s="22" t="s">
        <v>2</v>
      </c>
      <c r="C137" s="23">
        <f>C138</f>
        <v>0.86</v>
      </c>
      <c r="D137" s="24" t="s">
        <v>1</v>
      </c>
      <c r="E137" s="51">
        <f>ROUND(PRODUCT(D137:$D$350),6)</f>
        <v>2.3932920000000002</v>
      </c>
      <c r="F137" s="25"/>
      <c r="G137" s="26">
        <f t="shared" si="5"/>
        <v>0</v>
      </c>
      <c r="H137" s="6"/>
      <c r="I137" s="15"/>
      <c r="J137" s="7"/>
      <c r="K137" s="7"/>
      <c r="L137" s="1"/>
      <c r="M137" s="27"/>
      <c r="N137" s="16"/>
    </row>
    <row r="138" spans="1:14" s="8" customFormat="1" x14ac:dyDescent="0.25">
      <c r="A138" s="89">
        <f t="shared" si="6"/>
        <v>137</v>
      </c>
      <c r="B138" s="17">
        <v>38322</v>
      </c>
      <c r="C138" s="18">
        <v>0.86</v>
      </c>
      <c r="D138" s="19">
        <f t="shared" si="4"/>
        <v>1.0085999999999999</v>
      </c>
      <c r="E138" s="51">
        <f>ROUND(PRODUCT(D138:$D$350),6)</f>
        <v>2.3932920000000002</v>
      </c>
      <c r="F138" s="20"/>
      <c r="G138" s="21">
        <f t="shared" si="5"/>
        <v>0</v>
      </c>
      <c r="H138" s="6"/>
      <c r="I138" s="15"/>
      <c r="J138" s="7"/>
      <c r="K138" s="7"/>
      <c r="L138" s="1"/>
      <c r="M138" s="16"/>
      <c r="N138" s="16"/>
    </row>
    <row r="139" spans="1:14" s="8" customFormat="1" x14ac:dyDescent="0.25">
      <c r="A139" s="89">
        <f t="shared" si="6"/>
        <v>138</v>
      </c>
      <c r="B139" s="17">
        <v>38353</v>
      </c>
      <c r="C139" s="18">
        <v>0.57999999999999996</v>
      </c>
      <c r="D139" s="19">
        <f t="shared" si="4"/>
        <v>1.0058</v>
      </c>
      <c r="E139" s="51">
        <f>ROUND(PRODUCT(D139:$D$350),6)</f>
        <v>2.3728850000000001</v>
      </c>
      <c r="F139" s="20"/>
      <c r="G139" s="21">
        <f t="shared" si="5"/>
        <v>0</v>
      </c>
      <c r="H139" s="6"/>
      <c r="I139" s="15"/>
      <c r="J139" s="7"/>
      <c r="K139" s="7"/>
      <c r="L139" s="1"/>
      <c r="M139" s="16"/>
      <c r="N139" s="16"/>
    </row>
    <row r="140" spans="1:14" s="8" customFormat="1" x14ac:dyDescent="0.25">
      <c r="A140" s="89">
        <f t="shared" si="6"/>
        <v>139</v>
      </c>
      <c r="B140" s="17">
        <v>38384</v>
      </c>
      <c r="C140" s="18">
        <v>0.59</v>
      </c>
      <c r="D140" s="19">
        <f t="shared" si="4"/>
        <v>1.0059</v>
      </c>
      <c r="E140" s="51">
        <f>ROUND(PRODUCT(D140:$D$350),6)</f>
        <v>2.3592019999999998</v>
      </c>
      <c r="F140" s="20"/>
      <c r="G140" s="21">
        <f t="shared" si="5"/>
        <v>0</v>
      </c>
      <c r="H140" s="6"/>
      <c r="I140" s="15"/>
      <c r="J140" s="7"/>
      <c r="K140" s="7"/>
      <c r="L140" s="1"/>
      <c r="M140" s="16"/>
      <c r="N140" s="16"/>
    </row>
    <row r="141" spans="1:14" s="8" customFormat="1" x14ac:dyDescent="0.25">
      <c r="A141" s="89">
        <f t="shared" si="6"/>
        <v>140</v>
      </c>
      <c r="B141" s="17">
        <v>38412</v>
      </c>
      <c r="C141" s="18">
        <v>0.61</v>
      </c>
      <c r="D141" s="19">
        <f t="shared" si="4"/>
        <v>1.0061</v>
      </c>
      <c r="E141" s="51">
        <f>ROUND(PRODUCT(D141:$D$350),6)</f>
        <v>2.345364</v>
      </c>
      <c r="F141" s="20"/>
      <c r="G141" s="21">
        <f t="shared" si="5"/>
        <v>0</v>
      </c>
      <c r="H141" s="6"/>
      <c r="I141" s="15"/>
      <c r="J141" s="7"/>
      <c r="K141" s="7"/>
      <c r="L141" s="1"/>
      <c r="M141" s="16"/>
      <c r="N141" s="16"/>
    </row>
    <row r="142" spans="1:14" s="8" customFormat="1" x14ac:dyDescent="0.25">
      <c r="A142" s="89">
        <f t="shared" si="6"/>
        <v>141</v>
      </c>
      <c r="B142" s="17">
        <v>38443</v>
      </c>
      <c r="C142" s="18">
        <v>0.87</v>
      </c>
      <c r="D142" s="19">
        <f t="shared" ref="D142:D210" si="7">ROUND(1+C142/100,6)</f>
        <v>1.0086999999999999</v>
      </c>
      <c r="E142" s="51">
        <f>ROUND(PRODUCT(D142:$D$350),6)</f>
        <v>2.3311440000000001</v>
      </c>
      <c r="F142" s="20"/>
      <c r="G142" s="21">
        <f t="shared" ref="G142:G210" si="8">ROUND(F142*E142,2)</f>
        <v>0</v>
      </c>
      <c r="H142" s="6"/>
      <c r="I142" s="15"/>
      <c r="J142" s="7"/>
      <c r="K142" s="7"/>
      <c r="L142" s="1"/>
      <c r="M142" s="16"/>
      <c r="N142" s="16"/>
    </row>
    <row r="143" spans="1:14" s="8" customFormat="1" x14ac:dyDescent="0.25">
      <c r="A143" s="89">
        <f t="shared" si="6"/>
        <v>142</v>
      </c>
      <c r="B143" s="17">
        <v>38473</v>
      </c>
      <c r="C143" s="18">
        <v>0.49</v>
      </c>
      <c r="D143" s="19">
        <f t="shared" si="7"/>
        <v>1.0048999999999999</v>
      </c>
      <c r="E143" s="51">
        <f>ROUND(PRODUCT(D143:$D$350),6)</f>
        <v>2.3110379999999999</v>
      </c>
      <c r="F143" s="20"/>
      <c r="G143" s="21">
        <f t="shared" si="8"/>
        <v>0</v>
      </c>
      <c r="H143" s="6"/>
      <c r="I143" s="15"/>
      <c r="J143" s="7"/>
      <c r="K143" s="7"/>
      <c r="L143" s="1"/>
      <c r="M143" s="16"/>
      <c r="N143" s="16"/>
    </row>
    <row r="144" spans="1:14" s="8" customFormat="1" x14ac:dyDescent="0.25">
      <c r="A144" s="89">
        <f t="shared" si="6"/>
        <v>143</v>
      </c>
      <c r="B144" s="17">
        <v>38504</v>
      </c>
      <c r="C144" s="18">
        <v>-0.02</v>
      </c>
      <c r="D144" s="19">
        <f t="shared" si="7"/>
        <v>0.99980000000000002</v>
      </c>
      <c r="E144" s="51">
        <f>ROUND(PRODUCT(D144:$D$350),6)</f>
        <v>2.299769</v>
      </c>
      <c r="F144" s="20"/>
      <c r="G144" s="21">
        <f t="shared" si="8"/>
        <v>0</v>
      </c>
      <c r="H144" s="6"/>
      <c r="I144" s="15"/>
      <c r="J144" s="7"/>
      <c r="K144" s="7"/>
      <c r="L144" s="1"/>
      <c r="M144" s="16"/>
      <c r="N144" s="16"/>
    </row>
    <row r="145" spans="1:221" s="8" customFormat="1" x14ac:dyDescent="0.25">
      <c r="A145" s="89">
        <f t="shared" si="6"/>
        <v>144</v>
      </c>
      <c r="B145" s="17">
        <v>38534</v>
      </c>
      <c r="C145" s="18">
        <v>0.25</v>
      </c>
      <c r="D145" s="19">
        <f t="shared" si="7"/>
        <v>1.0024999999999999</v>
      </c>
      <c r="E145" s="51">
        <f>ROUND(PRODUCT(D145:$D$350),6)</f>
        <v>2.3002289999999999</v>
      </c>
      <c r="F145" s="20"/>
      <c r="G145" s="21">
        <f t="shared" si="8"/>
        <v>0</v>
      </c>
      <c r="H145" s="6"/>
      <c r="I145" s="15"/>
      <c r="J145" s="7"/>
      <c r="K145" s="7"/>
      <c r="L145" s="1"/>
      <c r="M145" s="16"/>
      <c r="N145" s="16"/>
    </row>
    <row r="146" spans="1:221" s="8" customFormat="1" x14ac:dyDescent="0.25">
      <c r="A146" s="89">
        <f t="shared" si="6"/>
        <v>145</v>
      </c>
      <c r="B146" s="17">
        <v>38565</v>
      </c>
      <c r="C146" s="18">
        <v>0.17</v>
      </c>
      <c r="D146" s="19">
        <f t="shared" si="7"/>
        <v>1.0017</v>
      </c>
      <c r="E146" s="51">
        <f>ROUND(PRODUCT(D146:$D$350),6)</f>
        <v>2.2944930000000001</v>
      </c>
      <c r="F146" s="20"/>
      <c r="G146" s="21">
        <f t="shared" si="8"/>
        <v>0</v>
      </c>
      <c r="H146" s="6"/>
      <c r="I146" s="15"/>
      <c r="J146" s="7"/>
      <c r="K146" s="7"/>
      <c r="L146" s="1"/>
      <c r="M146" s="16"/>
      <c r="N146" s="16"/>
    </row>
    <row r="147" spans="1:221" s="8" customFormat="1" x14ac:dyDescent="0.25">
      <c r="A147" s="89">
        <f t="shared" si="6"/>
        <v>146</v>
      </c>
      <c r="B147" s="17">
        <v>38596</v>
      </c>
      <c r="C147" s="18">
        <v>0.35</v>
      </c>
      <c r="D147" s="19">
        <f t="shared" si="7"/>
        <v>1.0035000000000001</v>
      </c>
      <c r="E147" s="51">
        <f>ROUND(PRODUCT(D147:$D$350),6)</f>
        <v>2.2905989999999998</v>
      </c>
      <c r="F147" s="20"/>
      <c r="G147" s="21">
        <f t="shared" si="8"/>
        <v>0</v>
      </c>
      <c r="H147" s="6"/>
      <c r="I147" s="15"/>
      <c r="J147" s="7"/>
      <c r="K147" s="7"/>
      <c r="L147" s="1"/>
      <c r="M147" s="16"/>
      <c r="N147" s="16"/>
    </row>
    <row r="148" spans="1:221" s="8" customFormat="1" x14ac:dyDescent="0.25">
      <c r="A148" s="89">
        <f t="shared" si="6"/>
        <v>147</v>
      </c>
      <c r="B148" s="17">
        <v>38626</v>
      </c>
      <c r="C148" s="18">
        <v>0.75</v>
      </c>
      <c r="D148" s="19">
        <f t="shared" si="7"/>
        <v>1.0075000000000001</v>
      </c>
      <c r="E148" s="51">
        <f>ROUND(PRODUCT(D148:$D$350),6)</f>
        <v>2.28261</v>
      </c>
      <c r="F148" s="20"/>
      <c r="G148" s="21">
        <f t="shared" si="8"/>
        <v>0</v>
      </c>
      <c r="H148" s="6"/>
      <c r="I148" s="15"/>
      <c r="J148" s="7"/>
      <c r="K148" s="7"/>
      <c r="L148" s="1"/>
      <c r="M148" s="16"/>
      <c r="N148" s="16"/>
    </row>
    <row r="149" spans="1:221" x14ac:dyDescent="0.25">
      <c r="A149" s="89">
        <f t="shared" si="6"/>
        <v>148</v>
      </c>
      <c r="B149" s="17">
        <v>38657</v>
      </c>
      <c r="C149" s="18">
        <v>0.55000000000000004</v>
      </c>
      <c r="D149" s="19">
        <f t="shared" si="7"/>
        <v>1.0055000000000001</v>
      </c>
      <c r="E149" s="51">
        <f>ROUND(PRODUCT(D149:$D$350),6)</f>
        <v>2.2656179999999999</v>
      </c>
      <c r="F149" s="20"/>
      <c r="G149" s="21">
        <f t="shared" si="8"/>
        <v>0</v>
      </c>
      <c r="H149" s="29"/>
      <c r="I149" s="15"/>
      <c r="J149" s="30"/>
      <c r="K149" s="30"/>
      <c r="L149" s="28"/>
      <c r="M149" s="16"/>
      <c r="N149" s="16"/>
    </row>
    <row r="150" spans="1:221" s="36" customFormat="1" x14ac:dyDescent="0.25">
      <c r="A150" s="90">
        <f t="shared" si="6"/>
        <v>149</v>
      </c>
      <c r="B150" s="22" t="s">
        <v>2</v>
      </c>
      <c r="C150" s="23">
        <f>C151</f>
        <v>0.36</v>
      </c>
      <c r="D150" s="24" t="s">
        <v>1</v>
      </c>
      <c r="E150" s="51">
        <f>ROUND(PRODUCT(D150:$D$350),6)</f>
        <v>2.253225</v>
      </c>
      <c r="F150" s="25"/>
      <c r="G150" s="26">
        <f t="shared" si="8"/>
        <v>0</v>
      </c>
      <c r="H150" s="33"/>
      <c r="I150" s="15"/>
      <c r="J150" s="34"/>
      <c r="K150" s="34"/>
      <c r="L150" s="32"/>
      <c r="M150" s="27"/>
      <c r="N150" s="16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5"/>
      <c r="GF150" s="35"/>
      <c r="GG150" s="35"/>
      <c r="GH150" s="35"/>
      <c r="GI150" s="35"/>
      <c r="GJ150" s="35"/>
      <c r="GK150" s="35"/>
      <c r="GL150" s="35"/>
      <c r="GM150" s="35"/>
      <c r="GN150" s="35"/>
      <c r="GO150" s="35"/>
      <c r="GP150" s="35"/>
      <c r="GQ150" s="35"/>
      <c r="GR150" s="35"/>
      <c r="GS150" s="35"/>
      <c r="GT150" s="35"/>
      <c r="GU150" s="35"/>
      <c r="GV150" s="35"/>
      <c r="GW150" s="35"/>
      <c r="GX150" s="35"/>
      <c r="GY150" s="35"/>
      <c r="GZ150" s="35"/>
      <c r="HA150" s="35"/>
      <c r="HB150" s="35"/>
      <c r="HC150" s="35"/>
      <c r="HD150" s="35"/>
      <c r="HE150" s="35"/>
      <c r="HF150" s="35"/>
      <c r="HG150" s="35"/>
      <c r="HH150" s="35"/>
      <c r="HI150" s="35"/>
      <c r="HJ150" s="35"/>
      <c r="HK150" s="35"/>
      <c r="HL150" s="35"/>
      <c r="HM150" s="35"/>
    </row>
    <row r="151" spans="1:221" x14ac:dyDescent="0.25">
      <c r="A151" s="89">
        <f t="shared" si="6"/>
        <v>150</v>
      </c>
      <c r="B151" s="17">
        <v>38687</v>
      </c>
      <c r="C151" s="18">
        <v>0.36</v>
      </c>
      <c r="D151" s="19">
        <f t="shared" si="7"/>
        <v>1.0036</v>
      </c>
      <c r="E151" s="51">
        <f>ROUND(PRODUCT(D151:$D$350),6)</f>
        <v>2.253225</v>
      </c>
      <c r="F151" s="20"/>
      <c r="G151" s="21">
        <f t="shared" si="8"/>
        <v>0</v>
      </c>
      <c r="H151" s="29"/>
      <c r="I151" s="15"/>
      <c r="J151" s="30"/>
      <c r="K151" s="30"/>
      <c r="L151" s="28"/>
      <c r="M151" s="16"/>
      <c r="N151" s="16"/>
    </row>
    <row r="152" spans="1:221" x14ac:dyDescent="0.25">
      <c r="A152" s="89">
        <f t="shared" si="6"/>
        <v>151</v>
      </c>
      <c r="B152" s="17">
        <v>38718</v>
      </c>
      <c r="C152" s="18">
        <v>0.59</v>
      </c>
      <c r="D152" s="19">
        <f t="shared" si="7"/>
        <v>1.0059</v>
      </c>
      <c r="E152" s="51">
        <f>ROUND(PRODUCT(D152:$D$350),6)</f>
        <v>2.2451430000000001</v>
      </c>
      <c r="F152" s="37"/>
      <c r="G152" s="21">
        <f t="shared" si="8"/>
        <v>0</v>
      </c>
      <c r="H152" s="38"/>
      <c r="I152" s="15"/>
      <c r="J152" s="30"/>
      <c r="K152" s="30"/>
      <c r="L152" s="28"/>
      <c r="M152" s="16"/>
      <c r="N152" s="16"/>
    </row>
    <row r="153" spans="1:221" x14ac:dyDescent="0.25">
      <c r="A153" s="89">
        <f t="shared" si="6"/>
        <v>152</v>
      </c>
      <c r="B153" s="17">
        <v>38749</v>
      </c>
      <c r="C153" s="18">
        <v>0.41</v>
      </c>
      <c r="D153" s="19">
        <f t="shared" si="7"/>
        <v>1.0041</v>
      </c>
      <c r="E153" s="51">
        <f>ROUND(PRODUCT(D153:$D$350),6)</f>
        <v>2.2319740000000001</v>
      </c>
      <c r="F153" s="37"/>
      <c r="G153" s="21">
        <f t="shared" si="8"/>
        <v>0</v>
      </c>
      <c r="H153" s="38"/>
      <c r="I153" s="15"/>
      <c r="J153" s="30"/>
      <c r="K153" s="30"/>
      <c r="L153" s="28"/>
      <c r="M153" s="16"/>
      <c r="N153" s="16"/>
    </row>
    <row r="154" spans="1:221" x14ac:dyDescent="0.25">
      <c r="A154" s="89">
        <f t="shared" si="6"/>
        <v>153</v>
      </c>
      <c r="B154" s="17">
        <v>38777</v>
      </c>
      <c r="C154" s="18">
        <v>0.43</v>
      </c>
      <c r="D154" s="19">
        <f t="shared" si="7"/>
        <v>1.0043</v>
      </c>
      <c r="E154" s="51">
        <f>ROUND(PRODUCT(D154:$D$350),6)</f>
        <v>2.2228599999999998</v>
      </c>
      <c r="F154" s="37"/>
      <c r="G154" s="21">
        <f t="shared" si="8"/>
        <v>0</v>
      </c>
      <c r="H154" s="38"/>
      <c r="I154" s="15"/>
      <c r="J154" s="30"/>
      <c r="K154" s="30"/>
      <c r="L154" s="28"/>
      <c r="M154" s="16"/>
      <c r="N154" s="16"/>
    </row>
    <row r="155" spans="1:221" x14ac:dyDescent="0.25">
      <c r="A155" s="89">
        <f t="shared" si="6"/>
        <v>154</v>
      </c>
      <c r="B155" s="17">
        <v>38808</v>
      </c>
      <c r="C155" s="18">
        <v>0.21</v>
      </c>
      <c r="D155" s="19">
        <f t="shared" si="7"/>
        <v>1.0021</v>
      </c>
      <c r="E155" s="51">
        <f>ROUND(PRODUCT(D155:$D$350),6)</f>
        <v>2.2133430000000001</v>
      </c>
      <c r="F155" s="37"/>
      <c r="G155" s="21">
        <f t="shared" si="8"/>
        <v>0</v>
      </c>
      <c r="H155" s="38"/>
      <c r="I155" s="15"/>
      <c r="J155" s="30"/>
      <c r="K155" s="30"/>
      <c r="L155" s="28"/>
      <c r="M155" s="16"/>
      <c r="N155" s="16"/>
    </row>
    <row r="156" spans="1:221" x14ac:dyDescent="0.25">
      <c r="A156" s="89">
        <f t="shared" si="6"/>
        <v>155</v>
      </c>
      <c r="B156" s="17">
        <v>38838</v>
      </c>
      <c r="C156" s="18">
        <v>0.1</v>
      </c>
      <c r="D156" s="19">
        <f t="shared" si="7"/>
        <v>1.0009999999999999</v>
      </c>
      <c r="E156" s="51">
        <f>ROUND(PRODUCT(D156:$D$350),6)</f>
        <v>2.208704</v>
      </c>
      <c r="F156" s="37"/>
      <c r="G156" s="21">
        <f t="shared" si="8"/>
        <v>0</v>
      </c>
      <c r="H156" s="29"/>
      <c r="I156" s="15"/>
      <c r="J156" s="30"/>
      <c r="K156" s="30"/>
      <c r="L156" s="28"/>
      <c r="M156" s="16"/>
      <c r="N156" s="16"/>
    </row>
    <row r="157" spans="1:221" x14ac:dyDescent="0.25">
      <c r="A157" s="89">
        <f t="shared" si="6"/>
        <v>156</v>
      </c>
      <c r="B157" s="17">
        <v>38869</v>
      </c>
      <c r="C157" s="18">
        <v>-0.21</v>
      </c>
      <c r="D157" s="19">
        <f t="shared" si="7"/>
        <v>0.99790000000000001</v>
      </c>
      <c r="E157" s="51">
        <f>ROUND(PRODUCT(D157:$D$350),6)</f>
        <v>2.2064979999999998</v>
      </c>
      <c r="F157" s="37"/>
      <c r="G157" s="21">
        <f t="shared" si="8"/>
        <v>0</v>
      </c>
      <c r="H157" s="29"/>
      <c r="I157" s="15"/>
      <c r="J157" s="30"/>
      <c r="K157" s="30"/>
      <c r="L157" s="28"/>
      <c r="M157" s="16"/>
      <c r="N157" s="16"/>
    </row>
    <row r="158" spans="1:221" x14ac:dyDescent="0.25">
      <c r="A158" s="89">
        <f t="shared" si="6"/>
        <v>157</v>
      </c>
      <c r="B158" s="17">
        <v>38899</v>
      </c>
      <c r="C158" s="18">
        <v>0.19</v>
      </c>
      <c r="D158" s="19">
        <f t="shared" si="7"/>
        <v>1.0019</v>
      </c>
      <c r="E158" s="51">
        <f>ROUND(PRODUCT(D158:$D$350),6)</f>
        <v>2.211141</v>
      </c>
      <c r="F158" s="37"/>
      <c r="G158" s="21">
        <f t="shared" si="8"/>
        <v>0</v>
      </c>
      <c r="H158" s="29"/>
      <c r="I158" s="15"/>
      <c r="J158" s="30"/>
      <c r="K158" s="30"/>
      <c r="L158" s="28"/>
      <c r="M158" s="16"/>
      <c r="N158" s="16"/>
    </row>
    <row r="159" spans="1:221" x14ac:dyDescent="0.25">
      <c r="A159" s="89">
        <f t="shared" si="6"/>
        <v>158</v>
      </c>
      <c r="B159" s="17">
        <v>38930</v>
      </c>
      <c r="C159" s="18">
        <v>0.05</v>
      </c>
      <c r="D159" s="19">
        <f t="shared" si="7"/>
        <v>1.0004999999999999</v>
      </c>
      <c r="E159" s="51">
        <f>ROUND(PRODUCT(D159:$D$350),6)</f>
        <v>2.2069480000000001</v>
      </c>
      <c r="F159" s="37"/>
      <c r="G159" s="21">
        <f t="shared" si="8"/>
        <v>0</v>
      </c>
      <c r="H159" s="29"/>
      <c r="I159" s="15"/>
      <c r="J159" s="30"/>
      <c r="K159" s="30"/>
      <c r="L159" s="28"/>
      <c r="M159" s="16"/>
      <c r="N159" s="16"/>
    </row>
    <row r="160" spans="1:221" x14ac:dyDescent="0.25">
      <c r="A160" s="89">
        <f t="shared" si="6"/>
        <v>159</v>
      </c>
      <c r="B160" s="17">
        <v>38961</v>
      </c>
      <c r="C160" s="18">
        <v>0.21</v>
      </c>
      <c r="D160" s="19">
        <f t="shared" si="7"/>
        <v>1.0021</v>
      </c>
      <c r="E160" s="51">
        <f>ROUND(PRODUCT(D160:$D$350),6)</f>
        <v>2.2058450000000001</v>
      </c>
      <c r="F160" s="37"/>
      <c r="G160" s="21">
        <f t="shared" si="8"/>
        <v>0</v>
      </c>
      <c r="H160" s="29"/>
      <c r="I160" s="15"/>
      <c r="J160" s="30"/>
      <c r="K160" s="30"/>
      <c r="L160" s="28"/>
      <c r="M160" s="16"/>
      <c r="N160" s="16"/>
    </row>
    <row r="161" spans="1:221" x14ac:dyDescent="0.25">
      <c r="A161" s="89">
        <f t="shared" si="6"/>
        <v>160</v>
      </c>
      <c r="B161" s="17">
        <v>38991</v>
      </c>
      <c r="C161" s="18">
        <v>0.33</v>
      </c>
      <c r="D161" s="19">
        <f t="shared" si="7"/>
        <v>1.0033000000000001</v>
      </c>
      <c r="E161" s="51">
        <f>ROUND(PRODUCT(D161:$D$350),6)</f>
        <v>2.2012230000000002</v>
      </c>
      <c r="F161" s="37"/>
      <c r="G161" s="21">
        <f t="shared" si="8"/>
        <v>0</v>
      </c>
      <c r="H161" s="29"/>
      <c r="I161" s="15"/>
      <c r="J161" s="30"/>
      <c r="K161" s="30"/>
      <c r="L161" s="28"/>
      <c r="M161" s="16"/>
      <c r="N161" s="16"/>
    </row>
    <row r="162" spans="1:221" x14ac:dyDescent="0.25">
      <c r="A162" s="89">
        <f t="shared" si="6"/>
        <v>161</v>
      </c>
      <c r="B162" s="17">
        <v>39022</v>
      </c>
      <c r="C162" s="18">
        <v>0.31</v>
      </c>
      <c r="D162" s="19">
        <f t="shared" si="7"/>
        <v>1.0031000000000001</v>
      </c>
      <c r="E162" s="51">
        <f>ROUND(PRODUCT(D162:$D$350),6)</f>
        <v>2.1939829999999998</v>
      </c>
      <c r="F162" s="37"/>
      <c r="G162" s="21">
        <f t="shared" si="8"/>
        <v>0</v>
      </c>
      <c r="H162" s="29"/>
      <c r="I162" s="15"/>
      <c r="J162" s="30"/>
      <c r="K162" s="30"/>
      <c r="L162" s="28"/>
      <c r="M162" s="16"/>
      <c r="N162" s="16"/>
    </row>
    <row r="163" spans="1:221" s="36" customFormat="1" x14ac:dyDescent="0.25">
      <c r="A163" s="90">
        <f t="shared" si="6"/>
        <v>162</v>
      </c>
      <c r="B163" s="22" t="s">
        <v>2</v>
      </c>
      <c r="C163" s="23">
        <f>C164</f>
        <v>0.48</v>
      </c>
      <c r="D163" s="24" t="s">
        <v>1</v>
      </c>
      <c r="E163" s="51">
        <f>ROUND(PRODUCT(D163:$D$350),6)</f>
        <v>2.1872020000000001</v>
      </c>
      <c r="F163" s="39"/>
      <c r="G163" s="26">
        <f t="shared" si="8"/>
        <v>0</v>
      </c>
      <c r="H163" s="40"/>
      <c r="I163" s="15"/>
      <c r="J163" s="34"/>
      <c r="K163" s="34"/>
      <c r="L163" s="32"/>
      <c r="M163" s="27"/>
      <c r="N163" s="16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35"/>
      <c r="ES163" s="35"/>
      <c r="ET163" s="35"/>
      <c r="EU163" s="35"/>
      <c r="EV163" s="35"/>
      <c r="EW163" s="35"/>
      <c r="EX163" s="35"/>
      <c r="EY163" s="35"/>
      <c r="EZ163" s="35"/>
      <c r="FA163" s="35"/>
      <c r="FB163" s="35"/>
      <c r="FC163" s="35"/>
      <c r="FD163" s="35"/>
      <c r="FE163" s="35"/>
      <c r="FF163" s="35"/>
      <c r="FG163" s="35"/>
      <c r="FH163" s="35"/>
      <c r="FI163" s="35"/>
      <c r="FJ163" s="35"/>
      <c r="FK163" s="35"/>
      <c r="FL163" s="35"/>
      <c r="FM163" s="35"/>
      <c r="FN163" s="35"/>
      <c r="FO163" s="35"/>
      <c r="FP163" s="35"/>
      <c r="FQ163" s="35"/>
      <c r="FR163" s="35"/>
      <c r="FS163" s="35"/>
      <c r="FT163" s="35"/>
      <c r="FU163" s="35"/>
      <c r="FV163" s="35"/>
      <c r="FW163" s="35"/>
      <c r="FX163" s="35"/>
      <c r="FY163" s="35"/>
      <c r="FZ163" s="35"/>
      <c r="GA163" s="35"/>
      <c r="GB163" s="35"/>
      <c r="GC163" s="35"/>
      <c r="GD163" s="35"/>
      <c r="GE163" s="35"/>
      <c r="GF163" s="35"/>
      <c r="GG163" s="35"/>
      <c r="GH163" s="35"/>
      <c r="GI163" s="35"/>
      <c r="GJ163" s="35"/>
      <c r="GK163" s="35"/>
      <c r="GL163" s="35"/>
      <c r="GM163" s="35"/>
      <c r="GN163" s="35"/>
      <c r="GO163" s="35"/>
      <c r="GP163" s="35"/>
      <c r="GQ163" s="35"/>
      <c r="GR163" s="35"/>
      <c r="GS163" s="35"/>
      <c r="GT163" s="35"/>
      <c r="GU163" s="35"/>
      <c r="GV163" s="35"/>
      <c r="GW163" s="35"/>
      <c r="GX163" s="35"/>
      <c r="GY163" s="35"/>
      <c r="GZ163" s="35"/>
      <c r="HA163" s="35"/>
      <c r="HB163" s="35"/>
      <c r="HC163" s="35"/>
      <c r="HD163" s="35"/>
      <c r="HE163" s="35"/>
      <c r="HF163" s="35"/>
      <c r="HG163" s="35"/>
      <c r="HH163" s="35"/>
      <c r="HI163" s="35"/>
      <c r="HJ163" s="35"/>
      <c r="HK163" s="35"/>
      <c r="HL163" s="35"/>
      <c r="HM163" s="35"/>
    </row>
    <row r="164" spans="1:221" x14ac:dyDescent="0.25">
      <c r="A164" s="89">
        <f t="shared" si="6"/>
        <v>163</v>
      </c>
      <c r="B164" s="17">
        <v>39052</v>
      </c>
      <c r="C164" s="18">
        <v>0.48</v>
      </c>
      <c r="D164" s="19">
        <f t="shared" si="7"/>
        <v>1.0047999999999999</v>
      </c>
      <c r="E164" s="51">
        <f>ROUND(PRODUCT(D164:$D$350),6)</f>
        <v>2.1872020000000001</v>
      </c>
      <c r="F164" s="37"/>
      <c r="G164" s="21">
        <f t="shared" si="8"/>
        <v>0</v>
      </c>
      <c r="H164" s="29"/>
      <c r="I164" s="15"/>
      <c r="J164" s="30"/>
      <c r="K164" s="30"/>
      <c r="L164" s="28"/>
      <c r="M164" s="16"/>
      <c r="N164" s="16"/>
    </row>
    <row r="165" spans="1:221" x14ac:dyDescent="0.25">
      <c r="A165" s="89">
        <f t="shared" si="6"/>
        <v>164</v>
      </c>
      <c r="B165" s="17">
        <v>39083</v>
      </c>
      <c r="C165" s="18">
        <v>0.44</v>
      </c>
      <c r="D165" s="19">
        <f t="shared" si="7"/>
        <v>1.0044</v>
      </c>
      <c r="E165" s="51">
        <f>ROUND(PRODUCT(D165:$D$350),6)</f>
        <v>2.1767539999999999</v>
      </c>
      <c r="F165" s="37"/>
      <c r="G165" s="21">
        <f t="shared" si="8"/>
        <v>0</v>
      </c>
      <c r="H165" s="29"/>
      <c r="I165" s="15"/>
      <c r="J165" s="30"/>
      <c r="K165" s="30"/>
      <c r="L165" s="28"/>
      <c r="M165" s="16"/>
      <c r="N165" s="16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  <c r="DY165" s="41"/>
      <c r="DZ165" s="41"/>
      <c r="EA165" s="41"/>
      <c r="EB165" s="41"/>
      <c r="EC165" s="41"/>
      <c r="ED165" s="41"/>
      <c r="EE165" s="41"/>
      <c r="EF165" s="41"/>
      <c r="EG165" s="41"/>
      <c r="EH165" s="41"/>
      <c r="EI165" s="41"/>
      <c r="EJ165" s="41"/>
      <c r="EK165" s="41"/>
      <c r="EL165" s="41"/>
      <c r="EM165" s="41"/>
      <c r="EN165" s="41"/>
      <c r="EO165" s="41"/>
      <c r="EP165" s="41"/>
      <c r="EQ165" s="41"/>
      <c r="ER165" s="41"/>
      <c r="ES165" s="41"/>
      <c r="ET165" s="41"/>
      <c r="EU165" s="41"/>
      <c r="EV165" s="41"/>
      <c r="EW165" s="41"/>
      <c r="EX165" s="41"/>
      <c r="EY165" s="41"/>
      <c r="EZ165" s="41"/>
      <c r="FA165" s="41"/>
      <c r="FB165" s="41"/>
      <c r="FC165" s="41"/>
      <c r="FD165" s="41"/>
      <c r="FE165" s="41"/>
      <c r="FF165" s="41"/>
      <c r="FG165" s="41"/>
      <c r="FH165" s="41"/>
      <c r="FI165" s="41"/>
      <c r="FJ165" s="41"/>
      <c r="FK165" s="41"/>
      <c r="FL165" s="41"/>
      <c r="FM165" s="41"/>
      <c r="FN165" s="41"/>
      <c r="FO165" s="41"/>
      <c r="FP165" s="41"/>
      <c r="FQ165" s="41"/>
      <c r="FR165" s="41"/>
      <c r="FS165" s="41"/>
      <c r="FT165" s="41"/>
      <c r="FU165" s="41"/>
      <c r="FV165" s="41"/>
      <c r="FW165" s="41"/>
      <c r="FX165" s="41"/>
      <c r="FY165" s="41"/>
      <c r="FZ165" s="41"/>
      <c r="GA165" s="41"/>
      <c r="GB165" s="41"/>
      <c r="GC165" s="41"/>
      <c r="GD165" s="41"/>
      <c r="GE165" s="41"/>
      <c r="GF165" s="41"/>
      <c r="GG165" s="41"/>
      <c r="GH165" s="41"/>
      <c r="GI165" s="41"/>
      <c r="GJ165" s="41"/>
      <c r="GK165" s="41"/>
      <c r="GL165" s="41"/>
      <c r="GM165" s="41"/>
      <c r="GN165" s="41"/>
      <c r="GO165" s="41"/>
      <c r="GP165" s="41"/>
      <c r="GQ165" s="41"/>
      <c r="GR165" s="41"/>
      <c r="GS165" s="41"/>
      <c r="GT165" s="41"/>
      <c r="GU165" s="41"/>
      <c r="GV165" s="41"/>
      <c r="GW165" s="41"/>
      <c r="GX165" s="41"/>
      <c r="GY165" s="41"/>
      <c r="GZ165" s="41"/>
      <c r="HA165" s="41"/>
      <c r="HB165" s="41"/>
      <c r="HC165" s="41"/>
      <c r="HD165" s="41"/>
      <c r="HE165" s="41"/>
      <c r="HF165" s="41"/>
      <c r="HG165" s="41"/>
      <c r="HH165" s="41"/>
      <c r="HI165" s="41"/>
      <c r="HJ165" s="41"/>
      <c r="HK165" s="41"/>
      <c r="HL165" s="41"/>
      <c r="HM165" s="41"/>
    </row>
    <row r="166" spans="1:221" x14ac:dyDescent="0.25">
      <c r="A166" s="89">
        <f t="shared" si="6"/>
        <v>165</v>
      </c>
      <c r="B166" s="17">
        <v>39114</v>
      </c>
      <c r="C166" s="18">
        <v>0.44</v>
      </c>
      <c r="D166" s="19">
        <f t="shared" si="7"/>
        <v>1.0044</v>
      </c>
      <c r="E166" s="51">
        <f>ROUND(PRODUCT(D166:$D$350),6)</f>
        <v>2.1672180000000001</v>
      </c>
      <c r="F166" s="37"/>
      <c r="G166" s="21">
        <f t="shared" si="8"/>
        <v>0</v>
      </c>
      <c r="H166" s="29"/>
      <c r="I166" s="15"/>
      <c r="J166" s="30"/>
      <c r="K166" s="30"/>
      <c r="L166" s="28"/>
      <c r="M166" s="16"/>
      <c r="N166" s="16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1"/>
      <c r="DZ166" s="41"/>
      <c r="EA166" s="41"/>
      <c r="EB166" s="41"/>
      <c r="EC166" s="41"/>
      <c r="ED166" s="41"/>
      <c r="EE166" s="41"/>
      <c r="EF166" s="41"/>
      <c r="EG166" s="41"/>
      <c r="EH166" s="41"/>
      <c r="EI166" s="41"/>
      <c r="EJ166" s="41"/>
      <c r="EK166" s="41"/>
      <c r="EL166" s="41"/>
      <c r="EM166" s="41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1"/>
      <c r="FF166" s="41"/>
      <c r="FG166" s="41"/>
      <c r="FH166" s="41"/>
      <c r="FI166" s="41"/>
      <c r="FJ166" s="41"/>
      <c r="FK166" s="41"/>
      <c r="FL166" s="41"/>
      <c r="FM166" s="41"/>
      <c r="FN166" s="41"/>
      <c r="FO166" s="41"/>
      <c r="FP166" s="41"/>
      <c r="FQ166" s="41"/>
      <c r="FR166" s="41"/>
      <c r="FS166" s="41"/>
      <c r="FT166" s="41"/>
      <c r="FU166" s="41"/>
      <c r="FV166" s="41"/>
      <c r="FW166" s="41"/>
      <c r="FX166" s="41"/>
      <c r="FY166" s="41"/>
      <c r="FZ166" s="41"/>
      <c r="GA166" s="41"/>
      <c r="GB166" s="41"/>
      <c r="GC166" s="41"/>
      <c r="GD166" s="41"/>
      <c r="GE166" s="41"/>
      <c r="GF166" s="41"/>
      <c r="GG166" s="41"/>
      <c r="GH166" s="41"/>
      <c r="GI166" s="41"/>
      <c r="GJ166" s="41"/>
      <c r="GK166" s="41"/>
      <c r="GL166" s="41"/>
      <c r="GM166" s="41"/>
      <c r="GN166" s="41"/>
      <c r="GO166" s="41"/>
      <c r="GP166" s="41"/>
      <c r="GQ166" s="41"/>
      <c r="GR166" s="41"/>
      <c r="GS166" s="41"/>
      <c r="GT166" s="41"/>
      <c r="GU166" s="41"/>
      <c r="GV166" s="41"/>
      <c r="GW166" s="41"/>
      <c r="GX166" s="41"/>
      <c r="GY166" s="41"/>
      <c r="GZ166" s="41"/>
      <c r="HA166" s="41"/>
      <c r="HB166" s="41"/>
      <c r="HC166" s="41"/>
      <c r="HD166" s="41"/>
      <c r="HE166" s="41"/>
      <c r="HF166" s="41"/>
      <c r="HG166" s="41"/>
      <c r="HH166" s="41"/>
      <c r="HI166" s="41"/>
      <c r="HJ166" s="41"/>
      <c r="HK166" s="41"/>
      <c r="HL166" s="41"/>
      <c r="HM166" s="41"/>
    </row>
    <row r="167" spans="1:221" x14ac:dyDescent="0.25">
      <c r="A167" s="89">
        <f t="shared" si="6"/>
        <v>166</v>
      </c>
      <c r="B167" s="17">
        <v>39142</v>
      </c>
      <c r="C167" s="18">
        <v>0.37</v>
      </c>
      <c r="D167" s="19">
        <f t="shared" si="7"/>
        <v>1.0037</v>
      </c>
      <c r="E167" s="51">
        <f>ROUND(PRODUCT(D167:$D$350),6)</f>
        <v>2.157724</v>
      </c>
      <c r="F167" s="37"/>
      <c r="G167" s="21">
        <f t="shared" si="8"/>
        <v>0</v>
      </c>
      <c r="H167" s="29"/>
      <c r="I167" s="15"/>
      <c r="J167" s="30"/>
      <c r="K167" s="30"/>
      <c r="L167" s="28"/>
      <c r="M167" s="16"/>
      <c r="N167" s="16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1"/>
      <c r="DZ167" s="41"/>
      <c r="EA167" s="41"/>
      <c r="EB167" s="41"/>
      <c r="EC167" s="41"/>
      <c r="ED167" s="41"/>
      <c r="EE167" s="41"/>
      <c r="EF167" s="41"/>
      <c r="EG167" s="41"/>
      <c r="EH167" s="41"/>
      <c r="EI167" s="41"/>
      <c r="EJ167" s="41"/>
      <c r="EK167" s="41"/>
      <c r="EL167" s="41"/>
      <c r="EM167" s="41"/>
      <c r="EN167" s="41"/>
      <c r="EO167" s="41"/>
      <c r="EP167" s="41"/>
      <c r="EQ167" s="41"/>
      <c r="ER167" s="41"/>
      <c r="ES167" s="41"/>
      <c r="ET167" s="41"/>
      <c r="EU167" s="41"/>
      <c r="EV167" s="41"/>
      <c r="EW167" s="41"/>
      <c r="EX167" s="41"/>
      <c r="EY167" s="41"/>
      <c r="EZ167" s="41"/>
      <c r="FA167" s="41"/>
      <c r="FB167" s="41"/>
      <c r="FC167" s="41"/>
      <c r="FD167" s="41"/>
      <c r="FE167" s="41"/>
      <c r="FF167" s="41"/>
      <c r="FG167" s="41"/>
      <c r="FH167" s="41"/>
      <c r="FI167" s="41"/>
      <c r="FJ167" s="41"/>
      <c r="FK167" s="41"/>
      <c r="FL167" s="41"/>
      <c r="FM167" s="41"/>
      <c r="FN167" s="41"/>
      <c r="FO167" s="41"/>
      <c r="FP167" s="41"/>
      <c r="FQ167" s="41"/>
      <c r="FR167" s="41"/>
      <c r="FS167" s="41"/>
      <c r="FT167" s="41"/>
      <c r="FU167" s="41"/>
      <c r="FV167" s="41"/>
      <c r="FW167" s="41"/>
      <c r="FX167" s="41"/>
      <c r="FY167" s="41"/>
      <c r="FZ167" s="41"/>
      <c r="GA167" s="41"/>
      <c r="GB167" s="41"/>
      <c r="GC167" s="41"/>
      <c r="GD167" s="41"/>
      <c r="GE167" s="41"/>
      <c r="GF167" s="41"/>
      <c r="GG167" s="41"/>
      <c r="GH167" s="41"/>
      <c r="GI167" s="41"/>
      <c r="GJ167" s="41"/>
      <c r="GK167" s="41"/>
      <c r="GL167" s="41"/>
      <c r="GM167" s="41"/>
      <c r="GN167" s="41"/>
      <c r="GO167" s="41"/>
      <c r="GP167" s="41"/>
      <c r="GQ167" s="41"/>
      <c r="GR167" s="41"/>
      <c r="GS167" s="41"/>
      <c r="GT167" s="41"/>
      <c r="GU167" s="41"/>
      <c r="GV167" s="41"/>
      <c r="GW167" s="41"/>
      <c r="GX167" s="41"/>
      <c r="GY167" s="41"/>
      <c r="GZ167" s="41"/>
      <c r="HA167" s="41"/>
      <c r="HB167" s="41"/>
      <c r="HC167" s="41"/>
      <c r="HD167" s="41"/>
      <c r="HE167" s="41"/>
      <c r="HF167" s="41"/>
      <c r="HG167" s="41"/>
      <c r="HH167" s="41"/>
      <c r="HI167" s="41"/>
      <c r="HJ167" s="41"/>
      <c r="HK167" s="41"/>
      <c r="HL167" s="41"/>
      <c r="HM167" s="41"/>
    </row>
    <row r="168" spans="1:221" x14ac:dyDescent="0.25">
      <c r="A168" s="89">
        <f t="shared" si="6"/>
        <v>167</v>
      </c>
      <c r="B168" s="17">
        <v>39173</v>
      </c>
      <c r="C168" s="18">
        <v>0.25</v>
      </c>
      <c r="D168" s="19">
        <f t="shared" si="7"/>
        <v>1.0024999999999999</v>
      </c>
      <c r="E168" s="51">
        <f>ROUND(PRODUCT(D168:$D$350),6)</f>
        <v>2.1497700000000002</v>
      </c>
      <c r="F168" s="37"/>
      <c r="G168" s="21">
        <f t="shared" si="8"/>
        <v>0</v>
      </c>
      <c r="H168" s="29"/>
      <c r="I168" s="15"/>
      <c r="J168" s="42"/>
      <c r="K168" s="42"/>
      <c r="L168" s="43"/>
      <c r="M168" s="16"/>
      <c r="N168" s="16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41"/>
      <c r="EK168" s="41"/>
      <c r="EL168" s="41"/>
      <c r="EM168" s="41"/>
      <c r="EN168" s="41"/>
      <c r="EO168" s="41"/>
      <c r="EP168" s="41"/>
      <c r="EQ168" s="41"/>
      <c r="ER168" s="41"/>
      <c r="ES168" s="41"/>
      <c r="ET168" s="41"/>
      <c r="EU168" s="41"/>
      <c r="EV168" s="41"/>
      <c r="EW168" s="41"/>
      <c r="EX168" s="41"/>
      <c r="EY168" s="41"/>
      <c r="EZ168" s="41"/>
      <c r="FA168" s="41"/>
      <c r="FB168" s="41"/>
      <c r="FC168" s="41"/>
      <c r="FD168" s="41"/>
      <c r="FE168" s="41"/>
      <c r="FF168" s="41"/>
      <c r="FG168" s="41"/>
      <c r="FH168" s="41"/>
      <c r="FI168" s="41"/>
      <c r="FJ168" s="41"/>
      <c r="FK168" s="41"/>
      <c r="FL168" s="41"/>
      <c r="FM168" s="41"/>
      <c r="FN168" s="41"/>
      <c r="FO168" s="41"/>
      <c r="FP168" s="41"/>
      <c r="FQ168" s="41"/>
      <c r="FR168" s="41"/>
      <c r="FS168" s="41"/>
      <c r="FT168" s="41"/>
      <c r="FU168" s="41"/>
      <c r="FV168" s="41"/>
      <c r="FW168" s="41"/>
      <c r="FX168" s="41"/>
      <c r="FY168" s="41"/>
      <c r="FZ168" s="41"/>
      <c r="GA168" s="41"/>
      <c r="GB168" s="41"/>
      <c r="GC168" s="41"/>
      <c r="GD168" s="41"/>
      <c r="GE168" s="41"/>
      <c r="GF168" s="41"/>
      <c r="GG168" s="41"/>
      <c r="GH168" s="41"/>
      <c r="GI168" s="41"/>
      <c r="GJ168" s="41"/>
      <c r="GK168" s="41"/>
      <c r="GL168" s="41"/>
      <c r="GM168" s="41"/>
      <c r="GN168" s="41"/>
      <c r="GO168" s="41"/>
      <c r="GP168" s="41"/>
      <c r="GQ168" s="41"/>
      <c r="GR168" s="41"/>
      <c r="GS168" s="41"/>
      <c r="GT168" s="41"/>
      <c r="GU168" s="41"/>
      <c r="GV168" s="41"/>
      <c r="GW168" s="41"/>
      <c r="GX168" s="41"/>
      <c r="GY168" s="41"/>
      <c r="GZ168" s="41"/>
      <c r="HA168" s="41"/>
      <c r="HB168" s="41"/>
      <c r="HC168" s="41"/>
      <c r="HD168" s="41"/>
      <c r="HE168" s="41"/>
      <c r="HF168" s="41"/>
      <c r="HG168" s="41"/>
      <c r="HH168" s="41"/>
      <c r="HI168" s="41"/>
      <c r="HJ168" s="41"/>
      <c r="HK168" s="41"/>
      <c r="HL168" s="41"/>
      <c r="HM168" s="41"/>
    </row>
    <row r="169" spans="1:221" x14ac:dyDescent="0.25">
      <c r="A169" s="89">
        <f t="shared" si="6"/>
        <v>168</v>
      </c>
      <c r="B169" s="17">
        <v>39203</v>
      </c>
      <c r="C169" s="18">
        <v>0.28000000000000003</v>
      </c>
      <c r="D169" s="19">
        <f t="shared" si="7"/>
        <v>1.0027999999999999</v>
      </c>
      <c r="E169" s="51">
        <f>ROUND(PRODUCT(D169:$D$350),6)</f>
        <v>2.144409</v>
      </c>
      <c r="F169" s="37"/>
      <c r="G169" s="21">
        <f t="shared" si="8"/>
        <v>0</v>
      </c>
      <c r="H169" s="29"/>
      <c r="I169" s="15"/>
      <c r="J169" s="42"/>
      <c r="K169" s="42"/>
      <c r="L169" s="43"/>
      <c r="M169" s="16"/>
      <c r="N169" s="16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  <c r="EI169" s="41"/>
      <c r="EJ169" s="41"/>
      <c r="EK169" s="41"/>
      <c r="EL169" s="41"/>
      <c r="EM169" s="41"/>
      <c r="EN169" s="41"/>
      <c r="EO169" s="41"/>
      <c r="EP169" s="41"/>
      <c r="EQ169" s="41"/>
      <c r="ER169" s="41"/>
      <c r="ES169" s="41"/>
      <c r="ET169" s="41"/>
      <c r="EU169" s="41"/>
      <c r="EV169" s="41"/>
      <c r="EW169" s="41"/>
      <c r="EX169" s="41"/>
      <c r="EY169" s="41"/>
      <c r="EZ169" s="41"/>
      <c r="FA169" s="41"/>
      <c r="FB169" s="41"/>
      <c r="FC169" s="41"/>
      <c r="FD169" s="41"/>
      <c r="FE169" s="41"/>
      <c r="FF169" s="41"/>
      <c r="FG169" s="41"/>
      <c r="FH169" s="41"/>
      <c r="FI169" s="41"/>
      <c r="FJ169" s="41"/>
      <c r="FK169" s="41"/>
      <c r="FL169" s="41"/>
      <c r="FM169" s="41"/>
      <c r="FN169" s="41"/>
      <c r="FO169" s="41"/>
      <c r="FP169" s="41"/>
      <c r="FQ169" s="41"/>
      <c r="FR169" s="41"/>
      <c r="FS169" s="41"/>
      <c r="FT169" s="41"/>
      <c r="FU169" s="41"/>
      <c r="FV169" s="41"/>
      <c r="FW169" s="41"/>
      <c r="FX169" s="41"/>
      <c r="FY169" s="41"/>
      <c r="FZ169" s="41"/>
      <c r="GA169" s="41"/>
      <c r="GB169" s="41"/>
      <c r="GC169" s="41"/>
      <c r="GD169" s="41"/>
      <c r="GE169" s="41"/>
      <c r="GF169" s="41"/>
      <c r="GG169" s="41"/>
      <c r="GH169" s="41"/>
      <c r="GI169" s="41"/>
      <c r="GJ169" s="41"/>
      <c r="GK169" s="41"/>
      <c r="GL169" s="41"/>
      <c r="GM169" s="41"/>
      <c r="GN169" s="41"/>
      <c r="GO169" s="41"/>
      <c r="GP169" s="41"/>
      <c r="GQ169" s="41"/>
      <c r="GR169" s="41"/>
      <c r="GS169" s="41"/>
      <c r="GT169" s="41"/>
      <c r="GU169" s="41"/>
      <c r="GV169" s="41"/>
      <c r="GW169" s="41"/>
      <c r="GX169" s="41"/>
      <c r="GY169" s="41"/>
      <c r="GZ169" s="41"/>
      <c r="HA169" s="41"/>
      <c r="HB169" s="41"/>
      <c r="HC169" s="41"/>
      <c r="HD169" s="41"/>
      <c r="HE169" s="41"/>
      <c r="HF169" s="41"/>
      <c r="HG169" s="41"/>
      <c r="HH169" s="41"/>
      <c r="HI169" s="41"/>
      <c r="HJ169" s="41"/>
      <c r="HK169" s="41"/>
      <c r="HL169" s="41"/>
      <c r="HM169" s="41"/>
    </row>
    <row r="170" spans="1:221" x14ac:dyDescent="0.25">
      <c r="A170" s="89">
        <f t="shared" si="6"/>
        <v>169</v>
      </c>
      <c r="B170" s="17">
        <v>39234</v>
      </c>
      <c r="C170" s="18">
        <v>0.28000000000000003</v>
      </c>
      <c r="D170" s="19">
        <f t="shared" si="7"/>
        <v>1.0027999999999999</v>
      </c>
      <c r="E170" s="51">
        <f>ROUND(PRODUCT(D170:$D$350),6)</f>
        <v>2.1384210000000001</v>
      </c>
      <c r="F170" s="37"/>
      <c r="G170" s="21">
        <f t="shared" si="8"/>
        <v>0</v>
      </c>
      <c r="H170" s="29"/>
      <c r="I170" s="15"/>
      <c r="J170" s="42"/>
      <c r="K170" s="42"/>
      <c r="L170" s="43"/>
      <c r="M170" s="16"/>
      <c r="N170" s="16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1"/>
      <c r="EF170" s="41"/>
      <c r="EG170" s="41"/>
      <c r="EH170" s="41"/>
      <c r="EI170" s="41"/>
      <c r="EJ170" s="41"/>
      <c r="EK170" s="41"/>
      <c r="EL170" s="41"/>
      <c r="EM170" s="41"/>
      <c r="EN170" s="41"/>
      <c r="EO170" s="41"/>
      <c r="EP170" s="41"/>
      <c r="EQ170" s="41"/>
      <c r="ER170" s="41"/>
      <c r="ES170" s="41"/>
      <c r="ET170" s="41"/>
      <c r="EU170" s="41"/>
      <c r="EV170" s="41"/>
      <c r="EW170" s="41"/>
      <c r="EX170" s="41"/>
      <c r="EY170" s="41"/>
      <c r="EZ170" s="41"/>
      <c r="FA170" s="41"/>
      <c r="FB170" s="41"/>
      <c r="FC170" s="41"/>
      <c r="FD170" s="41"/>
      <c r="FE170" s="41"/>
      <c r="FF170" s="41"/>
      <c r="FG170" s="41"/>
      <c r="FH170" s="41"/>
      <c r="FI170" s="41"/>
      <c r="FJ170" s="41"/>
      <c r="FK170" s="41"/>
      <c r="FL170" s="41"/>
      <c r="FM170" s="41"/>
      <c r="FN170" s="41"/>
      <c r="FO170" s="41"/>
      <c r="FP170" s="41"/>
      <c r="FQ170" s="41"/>
      <c r="FR170" s="41"/>
      <c r="FS170" s="41"/>
      <c r="FT170" s="41"/>
      <c r="FU170" s="41"/>
      <c r="FV170" s="41"/>
      <c r="FW170" s="41"/>
      <c r="FX170" s="41"/>
      <c r="FY170" s="41"/>
      <c r="FZ170" s="41"/>
      <c r="GA170" s="41"/>
      <c r="GB170" s="41"/>
      <c r="GC170" s="41"/>
      <c r="GD170" s="41"/>
      <c r="GE170" s="41"/>
      <c r="GF170" s="41"/>
      <c r="GG170" s="41"/>
      <c r="GH170" s="41"/>
      <c r="GI170" s="41"/>
      <c r="GJ170" s="41"/>
      <c r="GK170" s="41"/>
      <c r="GL170" s="41"/>
      <c r="GM170" s="41"/>
      <c r="GN170" s="41"/>
      <c r="GO170" s="41"/>
      <c r="GP170" s="41"/>
      <c r="GQ170" s="41"/>
      <c r="GR170" s="41"/>
      <c r="GS170" s="41"/>
      <c r="GT170" s="41"/>
      <c r="GU170" s="41"/>
      <c r="GV170" s="41"/>
      <c r="GW170" s="41"/>
      <c r="GX170" s="41"/>
      <c r="GY170" s="41"/>
      <c r="GZ170" s="41"/>
      <c r="HA170" s="41"/>
      <c r="HB170" s="41"/>
      <c r="HC170" s="41"/>
      <c r="HD170" s="41"/>
      <c r="HE170" s="41"/>
      <c r="HF170" s="41"/>
      <c r="HG170" s="41"/>
      <c r="HH170" s="41"/>
      <c r="HI170" s="41"/>
      <c r="HJ170" s="41"/>
      <c r="HK170" s="41"/>
      <c r="HL170" s="41"/>
      <c r="HM170" s="41"/>
    </row>
    <row r="171" spans="1:221" x14ac:dyDescent="0.25">
      <c r="A171" s="89">
        <f t="shared" si="6"/>
        <v>170</v>
      </c>
      <c r="B171" s="17">
        <v>39264</v>
      </c>
      <c r="C171" s="18">
        <v>0.24</v>
      </c>
      <c r="D171" s="19">
        <f t="shared" si="7"/>
        <v>1.0024</v>
      </c>
      <c r="E171" s="51">
        <f>ROUND(PRODUCT(D171:$D$350),6)</f>
        <v>2.13245</v>
      </c>
      <c r="F171" s="37"/>
      <c r="G171" s="21">
        <f t="shared" si="8"/>
        <v>0</v>
      </c>
      <c r="H171" s="29"/>
      <c r="I171" s="15"/>
      <c r="J171" s="42"/>
      <c r="K171" s="42"/>
      <c r="L171" s="43"/>
      <c r="M171" s="16"/>
      <c r="N171" s="16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1"/>
      <c r="DZ171" s="41"/>
      <c r="EA171" s="41"/>
      <c r="EB171" s="41"/>
      <c r="EC171" s="41"/>
      <c r="ED171" s="41"/>
      <c r="EE171" s="41"/>
      <c r="EF171" s="41"/>
      <c r="EG171" s="41"/>
      <c r="EH171" s="41"/>
      <c r="EI171" s="41"/>
      <c r="EJ171" s="41"/>
      <c r="EK171" s="41"/>
      <c r="EL171" s="41"/>
      <c r="EM171" s="41"/>
      <c r="EN171" s="41"/>
      <c r="EO171" s="41"/>
      <c r="EP171" s="41"/>
      <c r="EQ171" s="41"/>
      <c r="ER171" s="41"/>
      <c r="ES171" s="41"/>
      <c r="ET171" s="41"/>
      <c r="EU171" s="41"/>
      <c r="EV171" s="41"/>
      <c r="EW171" s="41"/>
      <c r="EX171" s="41"/>
      <c r="EY171" s="41"/>
      <c r="EZ171" s="41"/>
      <c r="FA171" s="41"/>
      <c r="FB171" s="41"/>
      <c r="FC171" s="41"/>
      <c r="FD171" s="41"/>
      <c r="FE171" s="41"/>
      <c r="FF171" s="41"/>
      <c r="FG171" s="41"/>
      <c r="FH171" s="41"/>
      <c r="FI171" s="41"/>
      <c r="FJ171" s="41"/>
      <c r="FK171" s="41"/>
      <c r="FL171" s="41"/>
      <c r="FM171" s="41"/>
      <c r="FN171" s="41"/>
      <c r="FO171" s="41"/>
      <c r="FP171" s="41"/>
      <c r="FQ171" s="41"/>
      <c r="FR171" s="41"/>
      <c r="FS171" s="41"/>
      <c r="FT171" s="41"/>
      <c r="FU171" s="41"/>
      <c r="FV171" s="41"/>
      <c r="FW171" s="41"/>
      <c r="FX171" s="41"/>
      <c r="FY171" s="41"/>
      <c r="FZ171" s="41"/>
      <c r="GA171" s="41"/>
      <c r="GB171" s="41"/>
      <c r="GC171" s="41"/>
      <c r="GD171" s="41"/>
      <c r="GE171" s="41"/>
      <c r="GF171" s="41"/>
      <c r="GG171" s="41"/>
      <c r="GH171" s="41"/>
      <c r="GI171" s="41"/>
      <c r="GJ171" s="41"/>
      <c r="GK171" s="41"/>
      <c r="GL171" s="41"/>
      <c r="GM171" s="41"/>
      <c r="GN171" s="41"/>
      <c r="GO171" s="41"/>
      <c r="GP171" s="41"/>
      <c r="GQ171" s="41"/>
      <c r="GR171" s="41"/>
      <c r="GS171" s="41"/>
      <c r="GT171" s="41"/>
      <c r="GU171" s="41"/>
      <c r="GV171" s="41"/>
      <c r="GW171" s="41"/>
      <c r="GX171" s="41"/>
      <c r="GY171" s="41"/>
      <c r="GZ171" s="41"/>
      <c r="HA171" s="41"/>
      <c r="HB171" s="41"/>
      <c r="HC171" s="41"/>
      <c r="HD171" s="41"/>
      <c r="HE171" s="41"/>
      <c r="HF171" s="41"/>
      <c r="HG171" s="41"/>
      <c r="HH171" s="41"/>
      <c r="HI171" s="41"/>
      <c r="HJ171" s="41"/>
      <c r="HK171" s="41"/>
      <c r="HL171" s="41"/>
      <c r="HM171" s="41"/>
    </row>
    <row r="172" spans="1:221" x14ac:dyDescent="0.25">
      <c r="A172" s="89">
        <f t="shared" si="6"/>
        <v>171</v>
      </c>
      <c r="B172" s="17">
        <v>39295</v>
      </c>
      <c r="C172" s="18">
        <v>0.47</v>
      </c>
      <c r="D172" s="19">
        <f t="shared" si="7"/>
        <v>1.0046999999999999</v>
      </c>
      <c r="E172" s="51">
        <f>ROUND(PRODUCT(D172:$D$350),6)</f>
        <v>2.127345</v>
      </c>
      <c r="F172" s="37"/>
      <c r="G172" s="21">
        <f t="shared" si="8"/>
        <v>0</v>
      </c>
      <c r="H172" s="29"/>
      <c r="I172" s="15"/>
      <c r="J172" s="42"/>
      <c r="K172" s="42"/>
      <c r="L172" s="43"/>
      <c r="M172" s="16"/>
      <c r="N172" s="16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  <c r="EL172" s="41"/>
      <c r="EM172" s="41"/>
      <c r="EN172" s="41"/>
      <c r="EO172" s="41"/>
      <c r="EP172" s="41"/>
      <c r="EQ172" s="41"/>
      <c r="ER172" s="41"/>
      <c r="ES172" s="41"/>
      <c r="ET172" s="41"/>
      <c r="EU172" s="41"/>
      <c r="EV172" s="41"/>
      <c r="EW172" s="41"/>
      <c r="EX172" s="41"/>
      <c r="EY172" s="41"/>
      <c r="EZ172" s="41"/>
      <c r="FA172" s="41"/>
      <c r="FB172" s="41"/>
      <c r="FC172" s="41"/>
      <c r="FD172" s="41"/>
      <c r="FE172" s="41"/>
      <c r="FF172" s="41"/>
      <c r="FG172" s="41"/>
      <c r="FH172" s="41"/>
      <c r="FI172" s="41"/>
      <c r="FJ172" s="41"/>
      <c r="FK172" s="41"/>
      <c r="FL172" s="41"/>
      <c r="FM172" s="41"/>
      <c r="FN172" s="41"/>
      <c r="FO172" s="41"/>
      <c r="FP172" s="41"/>
      <c r="FQ172" s="41"/>
      <c r="FR172" s="41"/>
      <c r="FS172" s="41"/>
      <c r="FT172" s="41"/>
      <c r="FU172" s="41"/>
      <c r="FV172" s="41"/>
      <c r="FW172" s="41"/>
      <c r="FX172" s="41"/>
      <c r="FY172" s="41"/>
      <c r="FZ172" s="41"/>
      <c r="GA172" s="41"/>
      <c r="GB172" s="41"/>
      <c r="GC172" s="41"/>
      <c r="GD172" s="41"/>
      <c r="GE172" s="41"/>
      <c r="GF172" s="41"/>
      <c r="GG172" s="41"/>
      <c r="GH172" s="41"/>
      <c r="GI172" s="41"/>
      <c r="GJ172" s="41"/>
      <c r="GK172" s="41"/>
      <c r="GL172" s="41"/>
      <c r="GM172" s="41"/>
      <c r="GN172" s="41"/>
      <c r="GO172" s="41"/>
      <c r="GP172" s="41"/>
      <c r="GQ172" s="41"/>
      <c r="GR172" s="41"/>
      <c r="GS172" s="41"/>
      <c r="GT172" s="41"/>
      <c r="GU172" s="41"/>
      <c r="GV172" s="41"/>
      <c r="GW172" s="41"/>
      <c r="GX172" s="41"/>
      <c r="GY172" s="41"/>
      <c r="GZ172" s="41"/>
      <c r="HA172" s="41"/>
      <c r="HB172" s="41"/>
      <c r="HC172" s="41"/>
      <c r="HD172" s="41"/>
      <c r="HE172" s="41"/>
      <c r="HF172" s="41"/>
      <c r="HG172" s="41"/>
      <c r="HH172" s="41"/>
      <c r="HI172" s="41"/>
      <c r="HJ172" s="41"/>
      <c r="HK172" s="41"/>
      <c r="HL172" s="41"/>
      <c r="HM172" s="41"/>
    </row>
    <row r="173" spans="1:221" x14ac:dyDescent="0.25">
      <c r="A173" s="89">
        <f t="shared" si="6"/>
        <v>172</v>
      </c>
      <c r="B173" s="17">
        <v>39326</v>
      </c>
      <c r="C173" s="18">
        <v>0.18</v>
      </c>
      <c r="D173" s="19">
        <f t="shared" si="7"/>
        <v>1.0018</v>
      </c>
      <c r="E173" s="51">
        <f>ROUND(PRODUCT(D173:$D$350),6)</f>
        <v>2.1173929999999999</v>
      </c>
      <c r="F173" s="37"/>
      <c r="G173" s="21">
        <f t="shared" si="8"/>
        <v>0</v>
      </c>
      <c r="H173" s="29"/>
      <c r="I173" s="15"/>
      <c r="J173" s="42"/>
      <c r="K173" s="42"/>
      <c r="L173" s="43"/>
      <c r="M173" s="16"/>
      <c r="N173" s="16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41"/>
      <c r="EF173" s="41"/>
      <c r="EG173" s="41"/>
      <c r="EH173" s="41"/>
      <c r="EI173" s="41"/>
      <c r="EJ173" s="41"/>
      <c r="EK173" s="41"/>
      <c r="EL173" s="41"/>
      <c r="EM173" s="41"/>
      <c r="EN173" s="41"/>
      <c r="EO173" s="41"/>
      <c r="EP173" s="41"/>
      <c r="EQ173" s="41"/>
      <c r="ER173" s="41"/>
      <c r="ES173" s="41"/>
      <c r="ET173" s="41"/>
      <c r="EU173" s="41"/>
      <c r="EV173" s="41"/>
      <c r="EW173" s="41"/>
      <c r="EX173" s="41"/>
      <c r="EY173" s="41"/>
      <c r="EZ173" s="41"/>
      <c r="FA173" s="41"/>
      <c r="FB173" s="41"/>
      <c r="FC173" s="41"/>
      <c r="FD173" s="41"/>
      <c r="FE173" s="41"/>
      <c r="FF173" s="41"/>
      <c r="FG173" s="41"/>
      <c r="FH173" s="41"/>
      <c r="FI173" s="41"/>
      <c r="FJ173" s="41"/>
      <c r="FK173" s="41"/>
      <c r="FL173" s="41"/>
      <c r="FM173" s="41"/>
      <c r="FN173" s="41"/>
      <c r="FO173" s="41"/>
      <c r="FP173" s="41"/>
      <c r="FQ173" s="41"/>
      <c r="FR173" s="41"/>
      <c r="FS173" s="41"/>
      <c r="FT173" s="41"/>
      <c r="FU173" s="41"/>
      <c r="FV173" s="41"/>
      <c r="FW173" s="41"/>
      <c r="FX173" s="41"/>
      <c r="FY173" s="41"/>
      <c r="FZ173" s="41"/>
      <c r="GA173" s="41"/>
      <c r="GB173" s="41"/>
      <c r="GC173" s="41"/>
      <c r="GD173" s="41"/>
      <c r="GE173" s="41"/>
      <c r="GF173" s="41"/>
      <c r="GG173" s="41"/>
      <c r="GH173" s="41"/>
      <c r="GI173" s="41"/>
      <c r="GJ173" s="41"/>
      <c r="GK173" s="41"/>
      <c r="GL173" s="41"/>
      <c r="GM173" s="41"/>
      <c r="GN173" s="41"/>
      <c r="GO173" s="41"/>
      <c r="GP173" s="41"/>
      <c r="GQ173" s="41"/>
      <c r="GR173" s="41"/>
      <c r="GS173" s="41"/>
      <c r="GT173" s="41"/>
      <c r="GU173" s="41"/>
      <c r="GV173" s="41"/>
      <c r="GW173" s="41"/>
      <c r="GX173" s="41"/>
      <c r="GY173" s="41"/>
      <c r="GZ173" s="41"/>
      <c r="HA173" s="41"/>
      <c r="HB173" s="41"/>
      <c r="HC173" s="41"/>
      <c r="HD173" s="41"/>
      <c r="HE173" s="41"/>
      <c r="HF173" s="41"/>
      <c r="HG173" s="41"/>
      <c r="HH173" s="41"/>
      <c r="HI173" s="41"/>
      <c r="HJ173" s="41"/>
      <c r="HK173" s="41"/>
      <c r="HL173" s="41"/>
      <c r="HM173" s="41"/>
    </row>
    <row r="174" spans="1:221" x14ac:dyDescent="0.25">
      <c r="A174" s="89">
        <f t="shared" si="6"/>
        <v>173</v>
      </c>
      <c r="B174" s="17">
        <v>39356</v>
      </c>
      <c r="C174" s="18">
        <v>0.3</v>
      </c>
      <c r="D174" s="19">
        <f t="shared" si="7"/>
        <v>1.0029999999999999</v>
      </c>
      <c r="E174" s="51">
        <f>ROUND(PRODUCT(D174:$D$350),6)</f>
        <v>2.1135890000000002</v>
      </c>
      <c r="F174" s="37"/>
      <c r="G174" s="21">
        <f t="shared" si="8"/>
        <v>0</v>
      </c>
      <c r="H174" s="29"/>
      <c r="I174" s="15"/>
      <c r="J174" s="42"/>
      <c r="K174" s="42"/>
      <c r="L174" s="43"/>
      <c r="M174" s="16"/>
      <c r="N174" s="16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/>
      <c r="EB174" s="41"/>
      <c r="EC174" s="41"/>
      <c r="ED174" s="41"/>
      <c r="EE174" s="41"/>
      <c r="EF174" s="41"/>
      <c r="EG174" s="41"/>
      <c r="EH174" s="41"/>
      <c r="EI174" s="41"/>
      <c r="EJ174" s="41"/>
      <c r="EK174" s="41"/>
      <c r="EL174" s="41"/>
      <c r="EM174" s="41"/>
      <c r="EN174" s="41"/>
      <c r="EO174" s="41"/>
      <c r="EP174" s="41"/>
      <c r="EQ174" s="41"/>
      <c r="ER174" s="41"/>
      <c r="ES174" s="41"/>
      <c r="ET174" s="41"/>
      <c r="EU174" s="41"/>
      <c r="EV174" s="41"/>
      <c r="EW174" s="41"/>
      <c r="EX174" s="41"/>
      <c r="EY174" s="41"/>
      <c r="EZ174" s="41"/>
      <c r="FA174" s="41"/>
      <c r="FB174" s="41"/>
      <c r="FC174" s="41"/>
      <c r="FD174" s="41"/>
      <c r="FE174" s="41"/>
      <c r="FF174" s="41"/>
      <c r="FG174" s="41"/>
      <c r="FH174" s="41"/>
      <c r="FI174" s="41"/>
      <c r="FJ174" s="41"/>
      <c r="FK174" s="41"/>
      <c r="FL174" s="41"/>
      <c r="FM174" s="41"/>
      <c r="FN174" s="41"/>
      <c r="FO174" s="41"/>
      <c r="FP174" s="41"/>
      <c r="FQ174" s="41"/>
      <c r="FR174" s="41"/>
      <c r="FS174" s="41"/>
      <c r="FT174" s="41"/>
      <c r="FU174" s="41"/>
      <c r="FV174" s="41"/>
      <c r="FW174" s="41"/>
      <c r="FX174" s="41"/>
      <c r="FY174" s="41"/>
      <c r="FZ174" s="41"/>
      <c r="GA174" s="41"/>
      <c r="GB174" s="41"/>
      <c r="GC174" s="41"/>
      <c r="GD174" s="41"/>
      <c r="GE174" s="41"/>
      <c r="GF174" s="41"/>
      <c r="GG174" s="41"/>
      <c r="GH174" s="41"/>
      <c r="GI174" s="41"/>
      <c r="GJ174" s="41"/>
      <c r="GK174" s="41"/>
      <c r="GL174" s="41"/>
      <c r="GM174" s="41"/>
      <c r="GN174" s="41"/>
      <c r="GO174" s="41"/>
      <c r="GP174" s="41"/>
      <c r="GQ174" s="41"/>
      <c r="GR174" s="41"/>
      <c r="GS174" s="41"/>
      <c r="GT174" s="41"/>
      <c r="GU174" s="41"/>
      <c r="GV174" s="41"/>
      <c r="GW174" s="41"/>
      <c r="GX174" s="41"/>
      <c r="GY174" s="41"/>
      <c r="GZ174" s="41"/>
      <c r="HA174" s="41"/>
      <c r="HB174" s="41"/>
      <c r="HC174" s="41"/>
      <c r="HD174" s="41"/>
      <c r="HE174" s="41"/>
      <c r="HF174" s="41"/>
      <c r="HG174" s="41"/>
      <c r="HH174" s="41"/>
      <c r="HI174" s="41"/>
      <c r="HJ174" s="41"/>
      <c r="HK174" s="41"/>
      <c r="HL174" s="41"/>
      <c r="HM174" s="41"/>
    </row>
    <row r="175" spans="1:221" x14ac:dyDescent="0.25">
      <c r="A175" s="89">
        <f t="shared" si="6"/>
        <v>174</v>
      </c>
      <c r="B175" s="17">
        <v>39387</v>
      </c>
      <c r="C175" s="18">
        <v>0.38</v>
      </c>
      <c r="D175" s="19">
        <f t="shared" si="7"/>
        <v>1.0038</v>
      </c>
      <c r="E175" s="51">
        <f>ROUND(PRODUCT(D175:$D$350),6)</f>
        <v>2.1072669999999998</v>
      </c>
      <c r="F175" s="37"/>
      <c r="G175" s="21">
        <f t="shared" si="8"/>
        <v>0</v>
      </c>
      <c r="H175" s="29"/>
      <c r="I175" s="15"/>
      <c r="J175" s="42"/>
      <c r="K175" s="42"/>
      <c r="L175" s="43"/>
      <c r="M175" s="16"/>
      <c r="N175" s="16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  <c r="BZ175" s="41"/>
      <c r="CA175" s="41"/>
      <c r="CB175" s="41"/>
      <c r="CC175" s="41"/>
      <c r="CD175" s="41"/>
      <c r="CE175" s="41"/>
      <c r="CF175" s="41"/>
      <c r="CG175" s="41"/>
      <c r="CH175" s="41"/>
      <c r="CI175" s="41"/>
      <c r="CJ175" s="41"/>
      <c r="CK175" s="41"/>
      <c r="CL175" s="41"/>
      <c r="CM175" s="41"/>
      <c r="CN175" s="41"/>
      <c r="CO175" s="41"/>
      <c r="CP175" s="41"/>
      <c r="CQ175" s="41"/>
      <c r="CR175" s="41"/>
      <c r="CS175" s="41"/>
      <c r="CT175" s="41"/>
      <c r="CU175" s="41"/>
      <c r="CV175" s="41"/>
      <c r="CW175" s="41"/>
      <c r="CX175" s="41"/>
      <c r="CY175" s="41"/>
      <c r="CZ175" s="41"/>
      <c r="DA175" s="41"/>
      <c r="DB175" s="41"/>
      <c r="DC175" s="41"/>
      <c r="DD175" s="41"/>
      <c r="DE175" s="41"/>
      <c r="DF175" s="41"/>
      <c r="DG175" s="41"/>
      <c r="DH175" s="41"/>
      <c r="DI175" s="41"/>
      <c r="DJ175" s="41"/>
      <c r="DK175" s="41"/>
      <c r="DL175" s="41"/>
      <c r="DM175" s="41"/>
      <c r="DN175" s="41"/>
      <c r="DO175" s="41"/>
      <c r="DP175" s="41"/>
      <c r="DQ175" s="41"/>
      <c r="DR175" s="41"/>
      <c r="DS175" s="41"/>
      <c r="DT175" s="41"/>
      <c r="DU175" s="41"/>
      <c r="DV175" s="41"/>
      <c r="DW175" s="41"/>
      <c r="DX175" s="41"/>
      <c r="DY175" s="41"/>
      <c r="DZ175" s="41"/>
      <c r="EA175" s="41"/>
      <c r="EB175" s="41"/>
      <c r="EC175" s="41"/>
      <c r="ED175" s="41"/>
      <c r="EE175" s="41"/>
      <c r="EF175" s="41"/>
      <c r="EG175" s="41"/>
      <c r="EH175" s="41"/>
      <c r="EI175" s="41"/>
      <c r="EJ175" s="41"/>
      <c r="EK175" s="41"/>
      <c r="EL175" s="41"/>
      <c r="EM175" s="41"/>
      <c r="EN175" s="41"/>
      <c r="EO175" s="41"/>
      <c r="EP175" s="41"/>
      <c r="EQ175" s="41"/>
      <c r="ER175" s="41"/>
      <c r="ES175" s="41"/>
      <c r="ET175" s="41"/>
      <c r="EU175" s="41"/>
      <c r="EV175" s="41"/>
      <c r="EW175" s="41"/>
      <c r="EX175" s="41"/>
      <c r="EY175" s="41"/>
      <c r="EZ175" s="41"/>
      <c r="FA175" s="41"/>
      <c r="FB175" s="41"/>
      <c r="FC175" s="41"/>
      <c r="FD175" s="41"/>
      <c r="FE175" s="41"/>
      <c r="FF175" s="41"/>
      <c r="FG175" s="41"/>
      <c r="FH175" s="41"/>
      <c r="FI175" s="41"/>
      <c r="FJ175" s="41"/>
      <c r="FK175" s="41"/>
      <c r="FL175" s="41"/>
      <c r="FM175" s="41"/>
      <c r="FN175" s="41"/>
      <c r="FO175" s="41"/>
      <c r="FP175" s="41"/>
      <c r="FQ175" s="41"/>
      <c r="FR175" s="41"/>
      <c r="FS175" s="41"/>
      <c r="FT175" s="41"/>
      <c r="FU175" s="41"/>
      <c r="FV175" s="41"/>
      <c r="FW175" s="41"/>
      <c r="FX175" s="41"/>
      <c r="FY175" s="41"/>
      <c r="FZ175" s="41"/>
      <c r="GA175" s="41"/>
      <c r="GB175" s="41"/>
      <c r="GC175" s="41"/>
      <c r="GD175" s="41"/>
      <c r="GE175" s="41"/>
      <c r="GF175" s="41"/>
      <c r="GG175" s="41"/>
      <c r="GH175" s="41"/>
      <c r="GI175" s="41"/>
      <c r="GJ175" s="41"/>
      <c r="GK175" s="41"/>
      <c r="GL175" s="41"/>
      <c r="GM175" s="41"/>
      <c r="GN175" s="41"/>
      <c r="GO175" s="41"/>
      <c r="GP175" s="41"/>
      <c r="GQ175" s="41"/>
      <c r="GR175" s="41"/>
      <c r="GS175" s="41"/>
      <c r="GT175" s="41"/>
      <c r="GU175" s="41"/>
      <c r="GV175" s="41"/>
      <c r="GW175" s="41"/>
      <c r="GX175" s="41"/>
      <c r="GY175" s="41"/>
      <c r="GZ175" s="41"/>
      <c r="HA175" s="41"/>
      <c r="HB175" s="41"/>
      <c r="HC175" s="41"/>
      <c r="HD175" s="41"/>
      <c r="HE175" s="41"/>
      <c r="HF175" s="41"/>
      <c r="HG175" s="41"/>
      <c r="HH175" s="41"/>
      <c r="HI175" s="41"/>
      <c r="HJ175" s="41"/>
      <c r="HK175" s="41"/>
      <c r="HL175" s="41"/>
      <c r="HM175" s="41"/>
    </row>
    <row r="176" spans="1:221" s="36" customFormat="1" x14ac:dyDescent="0.25">
      <c r="A176" s="90">
        <f t="shared" si="6"/>
        <v>175</v>
      </c>
      <c r="B176" s="22" t="s">
        <v>2</v>
      </c>
      <c r="C176" s="23">
        <f>C177</f>
        <v>0.74</v>
      </c>
      <c r="D176" s="24" t="s">
        <v>1</v>
      </c>
      <c r="E176" s="51">
        <f>ROUND(PRODUCT(D176:$D$350),6)</f>
        <v>2.0992899999999999</v>
      </c>
      <c r="F176" s="37"/>
      <c r="G176" s="26">
        <f t="shared" si="8"/>
        <v>0</v>
      </c>
      <c r="H176" s="33"/>
      <c r="I176" s="15"/>
      <c r="J176" s="44"/>
      <c r="K176" s="44"/>
      <c r="L176" s="45"/>
      <c r="M176" s="16"/>
      <c r="N176" s="16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R176" s="35"/>
      <c r="ES176" s="35"/>
      <c r="ET176" s="35"/>
      <c r="EU176" s="35"/>
      <c r="EV176" s="35"/>
      <c r="EW176" s="35"/>
      <c r="EX176" s="35"/>
      <c r="EY176" s="35"/>
      <c r="EZ176" s="35"/>
      <c r="FA176" s="35"/>
      <c r="FB176" s="35"/>
      <c r="FC176" s="35"/>
      <c r="FD176" s="35"/>
      <c r="FE176" s="35"/>
      <c r="FF176" s="35"/>
      <c r="FG176" s="35"/>
      <c r="FH176" s="35"/>
      <c r="FI176" s="35"/>
      <c r="FJ176" s="35"/>
      <c r="FK176" s="35"/>
      <c r="FL176" s="35"/>
      <c r="FM176" s="35"/>
      <c r="FN176" s="35"/>
      <c r="FO176" s="35"/>
      <c r="FP176" s="35"/>
      <c r="FQ176" s="35"/>
      <c r="FR176" s="35"/>
      <c r="FS176" s="35"/>
      <c r="FT176" s="35"/>
      <c r="FU176" s="35"/>
      <c r="FV176" s="35"/>
      <c r="FW176" s="35"/>
      <c r="FX176" s="35"/>
      <c r="FY176" s="35"/>
      <c r="FZ176" s="35"/>
      <c r="GA176" s="35"/>
      <c r="GB176" s="35"/>
      <c r="GC176" s="35"/>
      <c r="GD176" s="35"/>
      <c r="GE176" s="35"/>
      <c r="GF176" s="35"/>
      <c r="GG176" s="35"/>
      <c r="GH176" s="35"/>
      <c r="GI176" s="35"/>
      <c r="GJ176" s="35"/>
      <c r="GK176" s="35"/>
      <c r="GL176" s="35"/>
      <c r="GM176" s="35"/>
      <c r="GN176" s="35"/>
      <c r="GO176" s="35"/>
      <c r="GP176" s="35"/>
      <c r="GQ176" s="35"/>
      <c r="GR176" s="35"/>
      <c r="GS176" s="35"/>
      <c r="GT176" s="35"/>
      <c r="GU176" s="35"/>
      <c r="GV176" s="35"/>
      <c r="GW176" s="35"/>
      <c r="GX176" s="35"/>
      <c r="GY176" s="35"/>
      <c r="GZ176" s="35"/>
      <c r="HA176" s="35"/>
      <c r="HB176" s="35"/>
      <c r="HC176" s="35"/>
      <c r="HD176" s="35"/>
      <c r="HE176" s="35"/>
      <c r="HF176" s="35"/>
      <c r="HG176" s="35"/>
      <c r="HH176" s="35"/>
      <c r="HI176" s="35"/>
      <c r="HJ176" s="35"/>
      <c r="HK176" s="35"/>
      <c r="HL176" s="35"/>
      <c r="HM176" s="35"/>
    </row>
    <row r="177" spans="1:221" x14ac:dyDescent="0.25">
      <c r="A177" s="89">
        <f t="shared" si="6"/>
        <v>176</v>
      </c>
      <c r="B177" s="17">
        <v>39417</v>
      </c>
      <c r="C177" s="18">
        <v>0.74</v>
      </c>
      <c r="D177" s="19">
        <f t="shared" si="7"/>
        <v>1.0074000000000001</v>
      </c>
      <c r="E177" s="51">
        <f>ROUND(PRODUCT(D177:$D$350),6)</f>
        <v>2.0992899999999999</v>
      </c>
      <c r="F177" s="37"/>
      <c r="G177" s="21">
        <f t="shared" si="8"/>
        <v>0</v>
      </c>
      <c r="H177" s="29"/>
      <c r="I177" s="15"/>
      <c r="J177" s="42"/>
      <c r="K177" s="42"/>
      <c r="L177" s="43"/>
      <c r="M177" s="16"/>
      <c r="N177" s="16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  <c r="BZ177" s="41"/>
      <c r="CA177" s="41"/>
      <c r="CB177" s="41"/>
      <c r="CC177" s="41"/>
      <c r="CD177" s="41"/>
      <c r="CE177" s="41"/>
      <c r="CF177" s="41"/>
      <c r="CG177" s="41"/>
      <c r="CH177" s="41"/>
      <c r="CI177" s="41"/>
      <c r="CJ177" s="41"/>
      <c r="CK177" s="41"/>
      <c r="CL177" s="41"/>
      <c r="CM177" s="41"/>
      <c r="CN177" s="41"/>
      <c r="CO177" s="41"/>
      <c r="CP177" s="41"/>
      <c r="CQ177" s="41"/>
      <c r="CR177" s="41"/>
      <c r="CS177" s="41"/>
      <c r="CT177" s="41"/>
      <c r="CU177" s="41"/>
      <c r="CV177" s="41"/>
      <c r="CW177" s="41"/>
      <c r="CX177" s="41"/>
      <c r="CY177" s="41"/>
      <c r="CZ177" s="41"/>
      <c r="DA177" s="41"/>
      <c r="DB177" s="41"/>
      <c r="DC177" s="41"/>
      <c r="DD177" s="41"/>
      <c r="DE177" s="41"/>
      <c r="DF177" s="41"/>
      <c r="DG177" s="41"/>
      <c r="DH177" s="41"/>
      <c r="DI177" s="41"/>
      <c r="DJ177" s="41"/>
      <c r="DK177" s="41"/>
      <c r="DL177" s="41"/>
      <c r="DM177" s="41"/>
      <c r="DN177" s="41"/>
      <c r="DO177" s="41"/>
      <c r="DP177" s="41"/>
      <c r="DQ177" s="41"/>
      <c r="DR177" s="41"/>
      <c r="DS177" s="41"/>
      <c r="DT177" s="41"/>
      <c r="DU177" s="41"/>
      <c r="DV177" s="41"/>
      <c r="DW177" s="41"/>
      <c r="DX177" s="41"/>
      <c r="DY177" s="41"/>
      <c r="DZ177" s="41"/>
      <c r="EA177" s="41"/>
      <c r="EB177" s="41"/>
      <c r="EC177" s="41"/>
      <c r="ED177" s="41"/>
      <c r="EE177" s="41"/>
      <c r="EF177" s="41"/>
      <c r="EG177" s="41"/>
      <c r="EH177" s="41"/>
      <c r="EI177" s="41"/>
      <c r="EJ177" s="41"/>
      <c r="EK177" s="41"/>
      <c r="EL177" s="41"/>
      <c r="EM177" s="41"/>
      <c r="EN177" s="41"/>
      <c r="EO177" s="41"/>
      <c r="EP177" s="41"/>
      <c r="EQ177" s="41"/>
      <c r="ER177" s="41"/>
      <c r="ES177" s="41"/>
      <c r="ET177" s="41"/>
      <c r="EU177" s="41"/>
      <c r="EV177" s="41"/>
      <c r="EW177" s="41"/>
      <c r="EX177" s="41"/>
      <c r="EY177" s="41"/>
      <c r="EZ177" s="41"/>
      <c r="FA177" s="41"/>
      <c r="FB177" s="41"/>
      <c r="FC177" s="41"/>
      <c r="FD177" s="41"/>
      <c r="FE177" s="41"/>
      <c r="FF177" s="41"/>
      <c r="FG177" s="41"/>
      <c r="FH177" s="41"/>
      <c r="FI177" s="41"/>
      <c r="FJ177" s="41"/>
      <c r="FK177" s="41"/>
      <c r="FL177" s="41"/>
      <c r="FM177" s="41"/>
      <c r="FN177" s="41"/>
      <c r="FO177" s="41"/>
      <c r="FP177" s="41"/>
      <c r="FQ177" s="41"/>
      <c r="FR177" s="41"/>
      <c r="FS177" s="41"/>
      <c r="FT177" s="41"/>
      <c r="FU177" s="41"/>
      <c r="FV177" s="41"/>
      <c r="FW177" s="41"/>
      <c r="FX177" s="41"/>
      <c r="FY177" s="41"/>
      <c r="FZ177" s="41"/>
      <c r="GA177" s="41"/>
      <c r="GB177" s="41"/>
      <c r="GC177" s="41"/>
      <c r="GD177" s="41"/>
      <c r="GE177" s="41"/>
      <c r="GF177" s="41"/>
      <c r="GG177" s="41"/>
      <c r="GH177" s="41"/>
      <c r="GI177" s="41"/>
      <c r="GJ177" s="41"/>
      <c r="GK177" s="41"/>
      <c r="GL177" s="41"/>
      <c r="GM177" s="41"/>
      <c r="GN177" s="41"/>
      <c r="GO177" s="41"/>
      <c r="GP177" s="41"/>
      <c r="GQ177" s="41"/>
      <c r="GR177" s="41"/>
      <c r="GS177" s="41"/>
      <c r="GT177" s="41"/>
      <c r="GU177" s="41"/>
      <c r="GV177" s="41"/>
      <c r="GW177" s="41"/>
      <c r="GX177" s="41"/>
      <c r="GY177" s="41"/>
      <c r="GZ177" s="41"/>
      <c r="HA177" s="41"/>
      <c r="HB177" s="41"/>
      <c r="HC177" s="41"/>
      <c r="HD177" s="41"/>
      <c r="HE177" s="41"/>
      <c r="HF177" s="41"/>
      <c r="HG177" s="41"/>
      <c r="HH177" s="41"/>
      <c r="HI177" s="41"/>
      <c r="HJ177" s="41"/>
      <c r="HK177" s="41"/>
      <c r="HL177" s="41"/>
      <c r="HM177" s="41"/>
    </row>
    <row r="178" spans="1:221" x14ac:dyDescent="0.25">
      <c r="A178" s="89">
        <f t="shared" si="6"/>
        <v>177</v>
      </c>
      <c r="B178" s="17">
        <v>39448</v>
      </c>
      <c r="C178" s="18">
        <v>0.54</v>
      </c>
      <c r="D178" s="19">
        <f t="shared" si="7"/>
        <v>1.0054000000000001</v>
      </c>
      <c r="E178" s="51">
        <f>ROUND(PRODUCT(D178:$D$350),6)</f>
        <v>2.083869</v>
      </c>
      <c r="F178" s="37"/>
      <c r="G178" s="21">
        <f>ROUND(F178*E178,2)</f>
        <v>0</v>
      </c>
      <c r="H178" s="29"/>
      <c r="I178" s="15"/>
      <c r="J178" s="42"/>
      <c r="K178" s="42"/>
      <c r="L178" s="43"/>
      <c r="M178" s="16"/>
      <c r="N178" s="16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1"/>
      <c r="CZ178" s="41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/>
      <c r="DL178" s="41"/>
      <c r="DM178" s="41"/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41"/>
      <c r="EK178" s="41"/>
      <c r="EL178" s="41"/>
      <c r="EM178" s="41"/>
      <c r="EN178" s="41"/>
      <c r="EO178" s="41"/>
      <c r="EP178" s="41"/>
      <c r="EQ178" s="41"/>
      <c r="ER178" s="41"/>
      <c r="ES178" s="41"/>
      <c r="ET178" s="41"/>
      <c r="EU178" s="41"/>
      <c r="EV178" s="41"/>
      <c r="EW178" s="41"/>
      <c r="EX178" s="41"/>
      <c r="EY178" s="41"/>
      <c r="EZ178" s="41"/>
      <c r="FA178" s="41"/>
      <c r="FB178" s="41"/>
      <c r="FC178" s="41"/>
      <c r="FD178" s="41"/>
      <c r="FE178" s="41"/>
      <c r="FF178" s="41"/>
      <c r="FG178" s="41"/>
      <c r="FH178" s="41"/>
      <c r="FI178" s="41"/>
      <c r="FJ178" s="41"/>
      <c r="FK178" s="41"/>
      <c r="FL178" s="41"/>
      <c r="FM178" s="41"/>
      <c r="FN178" s="41"/>
      <c r="FO178" s="41"/>
      <c r="FP178" s="41"/>
      <c r="FQ178" s="41"/>
      <c r="FR178" s="41"/>
      <c r="FS178" s="41"/>
      <c r="FT178" s="41"/>
      <c r="FU178" s="41"/>
      <c r="FV178" s="41"/>
      <c r="FW178" s="41"/>
      <c r="FX178" s="41"/>
      <c r="FY178" s="41"/>
      <c r="FZ178" s="41"/>
      <c r="GA178" s="41"/>
      <c r="GB178" s="41"/>
      <c r="GC178" s="41"/>
      <c r="GD178" s="41"/>
      <c r="GE178" s="41"/>
      <c r="GF178" s="41"/>
      <c r="GG178" s="41"/>
      <c r="GH178" s="41"/>
      <c r="GI178" s="41"/>
      <c r="GJ178" s="41"/>
      <c r="GK178" s="41"/>
      <c r="GL178" s="41"/>
      <c r="GM178" s="41"/>
      <c r="GN178" s="41"/>
      <c r="GO178" s="41"/>
      <c r="GP178" s="41"/>
      <c r="GQ178" s="41"/>
      <c r="GR178" s="41"/>
      <c r="GS178" s="41"/>
      <c r="GT178" s="41"/>
      <c r="GU178" s="41"/>
      <c r="GV178" s="41"/>
      <c r="GW178" s="41"/>
      <c r="GX178" s="41"/>
      <c r="GY178" s="41"/>
      <c r="GZ178" s="41"/>
      <c r="HA178" s="41"/>
      <c r="HB178" s="41"/>
      <c r="HC178" s="41"/>
      <c r="HD178" s="41"/>
      <c r="HE178" s="41"/>
      <c r="HF178" s="41"/>
      <c r="HG178" s="41"/>
      <c r="HH178" s="41"/>
      <c r="HI178" s="41"/>
      <c r="HJ178" s="41"/>
      <c r="HK178" s="41"/>
      <c r="HL178" s="41"/>
      <c r="HM178" s="41"/>
    </row>
    <row r="179" spans="1:221" x14ac:dyDescent="0.25">
      <c r="A179" s="89">
        <f t="shared" si="6"/>
        <v>178</v>
      </c>
      <c r="B179" s="17">
        <v>39479</v>
      </c>
      <c r="C179" s="18">
        <v>0.49</v>
      </c>
      <c r="D179" s="19">
        <f t="shared" si="7"/>
        <v>1.0048999999999999</v>
      </c>
      <c r="E179" s="51">
        <f>ROUND(PRODUCT(D179:$D$350),6)</f>
        <v>2.072676</v>
      </c>
      <c r="F179" s="37"/>
      <c r="G179" s="21">
        <f t="shared" si="8"/>
        <v>0</v>
      </c>
      <c r="H179" s="29"/>
      <c r="I179" s="15"/>
      <c r="J179" s="42"/>
      <c r="K179" s="42"/>
      <c r="L179" s="43"/>
      <c r="M179" s="16"/>
      <c r="N179" s="16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/>
      <c r="CV179" s="41"/>
      <c r="CW179" s="41"/>
      <c r="CX179" s="41"/>
      <c r="CY179" s="41"/>
      <c r="CZ179" s="41"/>
      <c r="DA179" s="41"/>
      <c r="DB179" s="41"/>
      <c r="DC179" s="41"/>
      <c r="DD179" s="41"/>
      <c r="DE179" s="41"/>
      <c r="DF179" s="41"/>
      <c r="DG179" s="41"/>
      <c r="DH179" s="41"/>
      <c r="DI179" s="41"/>
      <c r="DJ179" s="41"/>
      <c r="DK179" s="41"/>
      <c r="DL179" s="41"/>
      <c r="DM179" s="41"/>
      <c r="DN179" s="41"/>
      <c r="DO179" s="41"/>
      <c r="DP179" s="41"/>
      <c r="DQ179" s="41"/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/>
      <c r="ED179" s="41"/>
      <c r="EE179" s="41"/>
      <c r="EF179" s="41"/>
      <c r="EG179" s="41"/>
      <c r="EH179" s="41"/>
      <c r="EI179" s="41"/>
      <c r="EJ179" s="41"/>
      <c r="EK179" s="41"/>
      <c r="EL179" s="41"/>
      <c r="EM179" s="41"/>
      <c r="EN179" s="41"/>
      <c r="EO179" s="41"/>
      <c r="EP179" s="41"/>
      <c r="EQ179" s="41"/>
      <c r="ER179" s="41"/>
      <c r="ES179" s="41"/>
      <c r="ET179" s="41"/>
      <c r="EU179" s="41"/>
      <c r="EV179" s="41"/>
      <c r="EW179" s="41"/>
      <c r="EX179" s="41"/>
      <c r="EY179" s="41"/>
      <c r="EZ179" s="41"/>
      <c r="FA179" s="41"/>
      <c r="FB179" s="41"/>
      <c r="FC179" s="41"/>
      <c r="FD179" s="41"/>
      <c r="FE179" s="41"/>
      <c r="FF179" s="41"/>
      <c r="FG179" s="41"/>
      <c r="FH179" s="41"/>
      <c r="FI179" s="41"/>
      <c r="FJ179" s="41"/>
      <c r="FK179" s="41"/>
      <c r="FL179" s="41"/>
      <c r="FM179" s="41"/>
      <c r="FN179" s="41"/>
      <c r="FO179" s="41"/>
      <c r="FP179" s="41"/>
      <c r="FQ179" s="41"/>
      <c r="FR179" s="41"/>
      <c r="FS179" s="41"/>
      <c r="FT179" s="41"/>
      <c r="FU179" s="41"/>
      <c r="FV179" s="41"/>
      <c r="FW179" s="41"/>
      <c r="FX179" s="41"/>
      <c r="FY179" s="41"/>
      <c r="FZ179" s="41"/>
      <c r="GA179" s="41"/>
      <c r="GB179" s="41"/>
      <c r="GC179" s="41"/>
      <c r="GD179" s="41"/>
      <c r="GE179" s="41"/>
      <c r="GF179" s="41"/>
      <c r="GG179" s="41"/>
      <c r="GH179" s="41"/>
      <c r="GI179" s="41"/>
      <c r="GJ179" s="41"/>
      <c r="GK179" s="41"/>
      <c r="GL179" s="41"/>
      <c r="GM179" s="41"/>
      <c r="GN179" s="41"/>
      <c r="GO179" s="41"/>
      <c r="GP179" s="41"/>
      <c r="GQ179" s="41"/>
      <c r="GR179" s="41"/>
      <c r="GS179" s="41"/>
      <c r="GT179" s="41"/>
      <c r="GU179" s="41"/>
      <c r="GV179" s="41"/>
      <c r="GW179" s="41"/>
      <c r="GX179" s="41"/>
      <c r="GY179" s="41"/>
      <c r="GZ179" s="41"/>
      <c r="HA179" s="41"/>
      <c r="HB179" s="41"/>
      <c r="HC179" s="41"/>
      <c r="HD179" s="41"/>
      <c r="HE179" s="41"/>
      <c r="HF179" s="41"/>
      <c r="HG179" s="41"/>
      <c r="HH179" s="41"/>
      <c r="HI179" s="41"/>
      <c r="HJ179" s="41"/>
      <c r="HK179" s="41"/>
      <c r="HL179" s="41"/>
      <c r="HM179" s="41"/>
    </row>
    <row r="180" spans="1:221" x14ac:dyDescent="0.25">
      <c r="A180" s="89">
        <f t="shared" si="6"/>
        <v>179</v>
      </c>
      <c r="B180" s="17">
        <v>39508</v>
      </c>
      <c r="C180" s="18">
        <v>0.48</v>
      </c>
      <c r="D180" s="19">
        <f t="shared" si="7"/>
        <v>1.0047999999999999</v>
      </c>
      <c r="E180" s="51">
        <f>ROUND(PRODUCT(D180:$D$350),6)</f>
        <v>2.06257</v>
      </c>
      <c r="F180" s="37"/>
      <c r="G180" s="21">
        <f t="shared" si="8"/>
        <v>0</v>
      </c>
      <c r="H180" s="29"/>
      <c r="I180" s="15"/>
      <c r="J180" s="42"/>
      <c r="K180" s="42"/>
      <c r="L180" s="43"/>
      <c r="M180" s="16"/>
      <c r="N180" s="16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  <c r="BZ180" s="41"/>
      <c r="CA180" s="41"/>
      <c r="CB180" s="41"/>
      <c r="CC180" s="41"/>
      <c r="CD180" s="41"/>
      <c r="CE180" s="41"/>
      <c r="CF180" s="41"/>
      <c r="CG180" s="41"/>
      <c r="CH180" s="41"/>
      <c r="CI180" s="41"/>
      <c r="CJ180" s="41"/>
      <c r="CK180" s="41"/>
      <c r="CL180" s="41"/>
      <c r="CM180" s="41"/>
      <c r="CN180" s="41"/>
      <c r="CO180" s="41"/>
      <c r="CP180" s="41"/>
      <c r="CQ180" s="41"/>
      <c r="CR180" s="41"/>
      <c r="CS180" s="41"/>
      <c r="CT180" s="41"/>
      <c r="CU180" s="41"/>
      <c r="CV180" s="41"/>
      <c r="CW180" s="41"/>
      <c r="CX180" s="41"/>
      <c r="CY180" s="41"/>
      <c r="CZ180" s="41"/>
      <c r="DA180" s="41"/>
      <c r="DB180" s="41"/>
      <c r="DC180" s="41"/>
      <c r="DD180" s="41"/>
      <c r="DE180" s="41"/>
      <c r="DF180" s="41"/>
      <c r="DG180" s="41"/>
      <c r="DH180" s="41"/>
      <c r="DI180" s="41"/>
      <c r="DJ180" s="41"/>
      <c r="DK180" s="41"/>
      <c r="DL180" s="41"/>
      <c r="DM180" s="41"/>
      <c r="DN180" s="41"/>
      <c r="DO180" s="41"/>
      <c r="DP180" s="41"/>
      <c r="DQ180" s="41"/>
      <c r="DR180" s="41"/>
      <c r="DS180" s="41"/>
      <c r="DT180" s="41"/>
      <c r="DU180" s="41"/>
      <c r="DV180" s="41"/>
      <c r="DW180" s="41"/>
      <c r="DX180" s="41"/>
      <c r="DY180" s="41"/>
      <c r="DZ180" s="41"/>
      <c r="EA180" s="41"/>
      <c r="EB180" s="41"/>
      <c r="EC180" s="41"/>
      <c r="ED180" s="41"/>
      <c r="EE180" s="41"/>
      <c r="EF180" s="41"/>
      <c r="EG180" s="41"/>
      <c r="EH180" s="41"/>
      <c r="EI180" s="41"/>
      <c r="EJ180" s="41"/>
      <c r="EK180" s="41"/>
      <c r="EL180" s="41"/>
      <c r="EM180" s="41"/>
      <c r="EN180" s="41"/>
      <c r="EO180" s="41"/>
      <c r="EP180" s="41"/>
      <c r="EQ180" s="41"/>
      <c r="ER180" s="41"/>
      <c r="ES180" s="41"/>
      <c r="ET180" s="41"/>
      <c r="EU180" s="41"/>
      <c r="EV180" s="41"/>
      <c r="EW180" s="41"/>
      <c r="EX180" s="41"/>
      <c r="EY180" s="41"/>
      <c r="EZ180" s="41"/>
      <c r="FA180" s="41"/>
      <c r="FB180" s="41"/>
      <c r="FC180" s="41"/>
      <c r="FD180" s="41"/>
      <c r="FE180" s="41"/>
      <c r="FF180" s="41"/>
      <c r="FG180" s="41"/>
      <c r="FH180" s="41"/>
      <c r="FI180" s="41"/>
      <c r="FJ180" s="41"/>
      <c r="FK180" s="41"/>
      <c r="FL180" s="41"/>
      <c r="FM180" s="41"/>
      <c r="FN180" s="41"/>
      <c r="FO180" s="41"/>
      <c r="FP180" s="41"/>
      <c r="FQ180" s="41"/>
      <c r="FR180" s="41"/>
      <c r="FS180" s="41"/>
      <c r="FT180" s="41"/>
      <c r="FU180" s="41"/>
      <c r="FV180" s="41"/>
      <c r="FW180" s="41"/>
      <c r="FX180" s="41"/>
      <c r="FY180" s="41"/>
      <c r="FZ180" s="41"/>
      <c r="GA180" s="41"/>
      <c r="GB180" s="41"/>
      <c r="GC180" s="41"/>
      <c r="GD180" s="41"/>
      <c r="GE180" s="41"/>
      <c r="GF180" s="41"/>
      <c r="GG180" s="41"/>
      <c r="GH180" s="41"/>
      <c r="GI180" s="41"/>
      <c r="GJ180" s="41"/>
      <c r="GK180" s="41"/>
      <c r="GL180" s="41"/>
      <c r="GM180" s="41"/>
      <c r="GN180" s="41"/>
      <c r="GO180" s="41"/>
      <c r="GP180" s="41"/>
      <c r="GQ180" s="41"/>
      <c r="GR180" s="41"/>
      <c r="GS180" s="41"/>
      <c r="GT180" s="41"/>
      <c r="GU180" s="41"/>
      <c r="GV180" s="41"/>
      <c r="GW180" s="41"/>
      <c r="GX180" s="41"/>
      <c r="GY180" s="41"/>
      <c r="GZ180" s="41"/>
      <c r="HA180" s="41"/>
      <c r="HB180" s="41"/>
      <c r="HC180" s="41"/>
      <c r="HD180" s="41"/>
      <c r="HE180" s="41"/>
      <c r="HF180" s="41"/>
      <c r="HG180" s="41"/>
      <c r="HH180" s="41"/>
      <c r="HI180" s="41"/>
      <c r="HJ180" s="41"/>
      <c r="HK180" s="41"/>
      <c r="HL180" s="41"/>
      <c r="HM180" s="41"/>
    </row>
    <row r="181" spans="1:221" x14ac:dyDescent="0.25">
      <c r="A181" s="89">
        <f t="shared" si="6"/>
        <v>180</v>
      </c>
      <c r="B181" s="17">
        <v>39539</v>
      </c>
      <c r="C181" s="18">
        <v>0.55000000000000004</v>
      </c>
      <c r="D181" s="19">
        <f t="shared" si="7"/>
        <v>1.0055000000000001</v>
      </c>
      <c r="E181" s="51">
        <f>ROUND(PRODUCT(D181:$D$350),6)</f>
        <v>2.0527169999999999</v>
      </c>
      <c r="F181" s="37"/>
      <c r="G181" s="21">
        <f t="shared" si="8"/>
        <v>0</v>
      </c>
      <c r="H181" s="29"/>
      <c r="I181" s="15"/>
      <c r="J181" s="30"/>
      <c r="K181" s="30"/>
      <c r="L181" s="28"/>
      <c r="M181" s="16"/>
      <c r="N181" s="16"/>
    </row>
    <row r="182" spans="1:221" x14ac:dyDescent="0.25">
      <c r="A182" s="89">
        <f t="shared" si="6"/>
        <v>181</v>
      </c>
      <c r="B182" s="17">
        <v>39569</v>
      </c>
      <c r="C182" s="18">
        <v>0.79</v>
      </c>
      <c r="D182" s="19">
        <f t="shared" si="7"/>
        <v>1.0079</v>
      </c>
      <c r="E182" s="51">
        <f>ROUND(PRODUCT(D182:$D$350),6)</f>
        <v>2.0414889999999999</v>
      </c>
      <c r="F182" s="37"/>
      <c r="G182" s="21">
        <f t="shared" si="8"/>
        <v>0</v>
      </c>
      <c r="H182" s="29"/>
      <c r="I182" s="15"/>
      <c r="J182" s="30"/>
      <c r="K182" s="30"/>
      <c r="L182" s="28"/>
      <c r="M182" s="16"/>
      <c r="N182" s="16"/>
    </row>
    <row r="183" spans="1:221" x14ac:dyDescent="0.25">
      <c r="A183" s="89">
        <f t="shared" si="6"/>
        <v>182</v>
      </c>
      <c r="B183" s="17">
        <v>39600</v>
      </c>
      <c r="C183" s="18">
        <v>0.74</v>
      </c>
      <c r="D183" s="19">
        <f t="shared" si="7"/>
        <v>1.0074000000000001</v>
      </c>
      <c r="E183" s="51">
        <f>ROUND(PRODUCT(D183:$D$350),6)</f>
        <v>2.025487</v>
      </c>
      <c r="F183" s="37"/>
      <c r="G183" s="21">
        <f>ROUND(F183*E183,2)</f>
        <v>0</v>
      </c>
      <c r="H183" s="29"/>
      <c r="I183" s="15"/>
      <c r="J183" s="30"/>
      <c r="K183" s="30"/>
      <c r="L183" s="28"/>
      <c r="M183" s="16"/>
      <c r="N183" s="16"/>
    </row>
    <row r="184" spans="1:221" x14ac:dyDescent="0.25">
      <c r="A184" s="89">
        <f t="shared" si="6"/>
        <v>183</v>
      </c>
      <c r="B184" s="17">
        <v>39630</v>
      </c>
      <c r="C184" s="18">
        <v>0.53</v>
      </c>
      <c r="D184" s="19">
        <f t="shared" si="7"/>
        <v>1.0053000000000001</v>
      </c>
      <c r="E184" s="51">
        <f>ROUND(PRODUCT(D184:$D$350),6)</f>
        <v>2.0106090000000001</v>
      </c>
      <c r="F184" s="37"/>
      <c r="G184" s="21">
        <f t="shared" si="8"/>
        <v>0</v>
      </c>
      <c r="H184" s="29"/>
      <c r="I184" s="15"/>
      <c r="J184" s="30"/>
      <c r="K184" s="30"/>
      <c r="L184" s="28"/>
      <c r="M184" s="16"/>
      <c r="N184" s="16"/>
    </row>
    <row r="185" spans="1:221" x14ac:dyDescent="0.25">
      <c r="A185" s="89">
        <f t="shared" si="6"/>
        <v>184</v>
      </c>
      <c r="B185" s="17">
        <v>39661</v>
      </c>
      <c r="C185" s="18">
        <v>0.28000000000000003</v>
      </c>
      <c r="D185" s="19">
        <f t="shared" si="7"/>
        <v>1.0027999999999999</v>
      </c>
      <c r="E185" s="51">
        <f>ROUND(PRODUCT(D185:$D$350),6)</f>
        <v>2.0000089999999999</v>
      </c>
      <c r="F185" s="37"/>
      <c r="G185" s="21">
        <f t="shared" si="8"/>
        <v>0</v>
      </c>
      <c r="H185" s="29"/>
      <c r="I185" s="15"/>
      <c r="J185" s="30"/>
      <c r="K185" s="30"/>
      <c r="L185" s="28"/>
      <c r="M185" s="16"/>
      <c r="N185" s="16"/>
    </row>
    <row r="186" spans="1:221" x14ac:dyDescent="0.25">
      <c r="A186" s="89">
        <f t="shared" si="6"/>
        <v>185</v>
      </c>
      <c r="B186" s="17">
        <v>39692</v>
      </c>
      <c r="C186" s="18">
        <v>0.26</v>
      </c>
      <c r="D186" s="19">
        <f t="shared" si="7"/>
        <v>1.0025999999999999</v>
      </c>
      <c r="E186" s="51">
        <f>ROUND(PRODUCT(D186:$D$350),6)</f>
        <v>1.994424</v>
      </c>
      <c r="F186" s="37"/>
      <c r="G186" s="21">
        <f t="shared" si="8"/>
        <v>0</v>
      </c>
      <c r="H186" s="29"/>
      <c r="I186" s="15"/>
      <c r="J186" s="30"/>
      <c r="K186" s="30"/>
      <c r="L186" s="28"/>
      <c r="M186" s="16"/>
      <c r="N186" s="16"/>
    </row>
    <row r="187" spans="1:221" x14ac:dyDescent="0.25">
      <c r="A187" s="89">
        <f t="shared" si="6"/>
        <v>186</v>
      </c>
      <c r="B187" s="17">
        <v>39722</v>
      </c>
      <c r="C187" s="18">
        <v>0.45</v>
      </c>
      <c r="D187" s="19">
        <f t="shared" si="7"/>
        <v>1.0044999999999999</v>
      </c>
      <c r="E187" s="51">
        <f>ROUND(PRODUCT(D187:$D$350),6)</f>
        <v>1.989252</v>
      </c>
      <c r="F187" s="37"/>
      <c r="G187" s="21">
        <f t="shared" si="8"/>
        <v>0</v>
      </c>
      <c r="H187" s="29"/>
      <c r="I187" s="15"/>
      <c r="J187" s="30"/>
      <c r="K187" s="30"/>
      <c r="L187" s="28"/>
      <c r="M187" s="16"/>
      <c r="N187" s="16"/>
    </row>
    <row r="188" spans="1:221" x14ac:dyDescent="0.25">
      <c r="A188" s="89">
        <f t="shared" si="6"/>
        <v>187</v>
      </c>
      <c r="B188" s="17">
        <v>39753</v>
      </c>
      <c r="C188" s="18">
        <v>0.36</v>
      </c>
      <c r="D188" s="19">
        <f t="shared" si="7"/>
        <v>1.0036</v>
      </c>
      <c r="E188" s="51">
        <f>ROUND(PRODUCT(D188:$D$350),6)</f>
        <v>1.9803409999999999</v>
      </c>
      <c r="F188" s="37"/>
      <c r="G188" s="21">
        <f t="shared" si="8"/>
        <v>0</v>
      </c>
      <c r="H188" s="29"/>
      <c r="I188" s="15"/>
      <c r="J188" s="30"/>
      <c r="K188" s="30"/>
      <c r="L188" s="28"/>
      <c r="M188" s="16"/>
      <c r="N188" s="16"/>
    </row>
    <row r="189" spans="1:221" s="36" customFormat="1" x14ac:dyDescent="0.25">
      <c r="A189" s="90">
        <f t="shared" si="6"/>
        <v>188</v>
      </c>
      <c r="B189" s="22" t="s">
        <v>2</v>
      </c>
      <c r="C189" s="23">
        <f>C190</f>
        <v>0.28000000000000003</v>
      </c>
      <c r="D189" s="24" t="s">
        <v>1</v>
      </c>
      <c r="E189" s="51">
        <f>ROUND(PRODUCT(D189:$D$350),6)</f>
        <v>1.9732369999999999</v>
      </c>
      <c r="F189" s="37"/>
      <c r="G189" s="26">
        <f t="shared" si="8"/>
        <v>0</v>
      </c>
      <c r="H189" s="33"/>
      <c r="I189" s="15"/>
      <c r="J189" s="34"/>
      <c r="K189" s="34"/>
      <c r="L189" s="32"/>
      <c r="M189" s="16"/>
      <c r="N189" s="16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DY189" s="35"/>
      <c r="DZ189" s="35"/>
      <c r="EA189" s="35"/>
      <c r="EB189" s="35"/>
      <c r="EC189" s="35"/>
      <c r="ED189" s="35"/>
      <c r="EE189" s="35"/>
      <c r="EF189" s="35"/>
      <c r="EG189" s="35"/>
      <c r="EH189" s="35"/>
      <c r="EI189" s="35"/>
      <c r="EJ189" s="35"/>
      <c r="EK189" s="35"/>
      <c r="EL189" s="35"/>
      <c r="EM189" s="35"/>
      <c r="EN189" s="35"/>
      <c r="EO189" s="35"/>
      <c r="EP189" s="35"/>
      <c r="EQ189" s="35"/>
      <c r="ER189" s="35"/>
      <c r="ES189" s="35"/>
      <c r="ET189" s="35"/>
      <c r="EU189" s="35"/>
      <c r="EV189" s="35"/>
      <c r="EW189" s="35"/>
      <c r="EX189" s="35"/>
      <c r="EY189" s="35"/>
      <c r="EZ189" s="35"/>
      <c r="FA189" s="35"/>
      <c r="FB189" s="35"/>
      <c r="FC189" s="35"/>
      <c r="FD189" s="35"/>
      <c r="FE189" s="35"/>
      <c r="FF189" s="35"/>
      <c r="FG189" s="35"/>
      <c r="FH189" s="35"/>
      <c r="FI189" s="35"/>
      <c r="FJ189" s="35"/>
      <c r="FK189" s="35"/>
      <c r="FL189" s="35"/>
      <c r="FM189" s="35"/>
      <c r="FN189" s="35"/>
      <c r="FO189" s="35"/>
      <c r="FP189" s="35"/>
      <c r="FQ189" s="35"/>
      <c r="FR189" s="35"/>
      <c r="FS189" s="35"/>
      <c r="FT189" s="35"/>
      <c r="FU189" s="35"/>
      <c r="FV189" s="35"/>
      <c r="FW189" s="35"/>
      <c r="FX189" s="35"/>
      <c r="FY189" s="35"/>
      <c r="FZ189" s="35"/>
      <c r="GA189" s="35"/>
      <c r="GB189" s="35"/>
      <c r="GC189" s="35"/>
      <c r="GD189" s="35"/>
      <c r="GE189" s="35"/>
      <c r="GF189" s="35"/>
      <c r="GG189" s="35"/>
      <c r="GH189" s="35"/>
      <c r="GI189" s="35"/>
      <c r="GJ189" s="35"/>
      <c r="GK189" s="35"/>
      <c r="GL189" s="35"/>
      <c r="GM189" s="35"/>
      <c r="GN189" s="35"/>
      <c r="GO189" s="35"/>
      <c r="GP189" s="35"/>
      <c r="GQ189" s="35"/>
      <c r="GR189" s="35"/>
      <c r="GS189" s="35"/>
      <c r="GT189" s="35"/>
      <c r="GU189" s="35"/>
      <c r="GV189" s="35"/>
      <c r="GW189" s="35"/>
      <c r="GX189" s="35"/>
      <c r="GY189" s="35"/>
      <c r="GZ189" s="35"/>
      <c r="HA189" s="35"/>
      <c r="HB189" s="35"/>
      <c r="HC189" s="35"/>
      <c r="HD189" s="35"/>
      <c r="HE189" s="35"/>
      <c r="HF189" s="35"/>
      <c r="HG189" s="35"/>
      <c r="HH189" s="35"/>
      <c r="HI189" s="35"/>
      <c r="HJ189" s="35"/>
      <c r="HK189" s="35"/>
      <c r="HL189" s="35"/>
      <c r="HM189" s="35"/>
    </row>
    <row r="190" spans="1:221" x14ac:dyDescent="0.25">
      <c r="A190" s="89">
        <f t="shared" si="6"/>
        <v>189</v>
      </c>
      <c r="B190" s="17">
        <v>39783</v>
      </c>
      <c r="C190" s="18">
        <v>0.28000000000000003</v>
      </c>
      <c r="D190" s="19">
        <f t="shared" si="7"/>
        <v>1.0027999999999999</v>
      </c>
      <c r="E190" s="51">
        <f>ROUND(PRODUCT(D190:$D$350),6)</f>
        <v>1.9732369999999999</v>
      </c>
      <c r="F190" s="37"/>
      <c r="G190" s="21">
        <f t="shared" si="8"/>
        <v>0</v>
      </c>
      <c r="H190" s="29"/>
      <c r="I190" s="15"/>
      <c r="J190" s="30"/>
      <c r="K190" s="30"/>
      <c r="L190" s="28"/>
      <c r="M190" s="16"/>
      <c r="N190" s="16"/>
    </row>
    <row r="191" spans="1:221" x14ac:dyDescent="0.25">
      <c r="A191" s="89">
        <f t="shared" si="6"/>
        <v>190</v>
      </c>
      <c r="B191" s="17">
        <v>39814</v>
      </c>
      <c r="C191" s="18">
        <v>0.48</v>
      </c>
      <c r="D191" s="19">
        <f t="shared" si="7"/>
        <v>1.0047999999999999</v>
      </c>
      <c r="E191" s="51">
        <f>ROUND(PRODUCT(D191:$D$350),6)</f>
        <v>1.967727</v>
      </c>
      <c r="F191" s="37"/>
      <c r="G191" s="21">
        <f t="shared" si="8"/>
        <v>0</v>
      </c>
      <c r="H191" s="29"/>
      <c r="I191" s="15"/>
      <c r="J191" s="30"/>
      <c r="K191" s="30"/>
      <c r="L191" s="28"/>
      <c r="M191" s="16"/>
      <c r="N191" s="16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  <c r="BZ191" s="41"/>
      <c r="CA191" s="41"/>
      <c r="CB191" s="41"/>
      <c r="CC191" s="41"/>
      <c r="CD191" s="41"/>
      <c r="CE191" s="41"/>
      <c r="CF191" s="41"/>
      <c r="CG191" s="41"/>
      <c r="CH191" s="41"/>
      <c r="CI191" s="41"/>
      <c r="CJ191" s="41"/>
      <c r="CK191" s="41"/>
      <c r="CL191" s="41"/>
      <c r="CM191" s="41"/>
      <c r="CN191" s="41"/>
      <c r="CO191" s="41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1"/>
      <c r="DS191" s="41"/>
      <c r="DT191" s="41"/>
      <c r="DU191" s="41"/>
      <c r="DV191" s="41"/>
      <c r="DW191" s="41"/>
      <c r="DX191" s="41"/>
      <c r="DY191" s="41"/>
      <c r="DZ191" s="41"/>
      <c r="EA191" s="41"/>
      <c r="EB191" s="41"/>
      <c r="EC191" s="41"/>
      <c r="ED191" s="41"/>
      <c r="EE191" s="41"/>
      <c r="EF191" s="41"/>
      <c r="EG191" s="41"/>
      <c r="EH191" s="41"/>
      <c r="EI191" s="41"/>
      <c r="EJ191" s="41"/>
      <c r="EK191" s="41"/>
      <c r="EL191" s="41"/>
      <c r="EM191" s="41"/>
      <c r="EN191" s="41"/>
      <c r="EO191" s="41"/>
      <c r="EP191" s="41"/>
      <c r="EQ191" s="41"/>
      <c r="ER191" s="41"/>
      <c r="ES191" s="41"/>
      <c r="ET191" s="41"/>
      <c r="EU191" s="41"/>
      <c r="EV191" s="41"/>
      <c r="EW191" s="41"/>
      <c r="EX191" s="41"/>
      <c r="EY191" s="41"/>
      <c r="EZ191" s="41"/>
      <c r="FA191" s="41"/>
      <c r="FB191" s="41"/>
      <c r="FC191" s="41"/>
      <c r="FD191" s="41"/>
      <c r="FE191" s="41"/>
      <c r="FF191" s="41"/>
      <c r="FG191" s="41"/>
      <c r="FH191" s="41"/>
      <c r="FI191" s="41"/>
      <c r="FJ191" s="41"/>
      <c r="FK191" s="41"/>
      <c r="FL191" s="41"/>
      <c r="FM191" s="41"/>
      <c r="FN191" s="41"/>
      <c r="FO191" s="41"/>
      <c r="FP191" s="41"/>
      <c r="FQ191" s="41"/>
      <c r="FR191" s="41"/>
      <c r="FS191" s="41"/>
      <c r="FT191" s="41"/>
      <c r="FU191" s="41"/>
      <c r="FV191" s="41"/>
      <c r="FW191" s="41"/>
      <c r="FX191" s="41"/>
      <c r="FY191" s="41"/>
      <c r="FZ191" s="41"/>
      <c r="GA191" s="41"/>
      <c r="GB191" s="41"/>
      <c r="GC191" s="41"/>
      <c r="GD191" s="41"/>
      <c r="GE191" s="41"/>
      <c r="GF191" s="41"/>
      <c r="GG191" s="41"/>
      <c r="GH191" s="41"/>
      <c r="GI191" s="41"/>
      <c r="GJ191" s="41"/>
      <c r="GK191" s="41"/>
      <c r="GL191" s="41"/>
      <c r="GM191" s="41"/>
      <c r="GN191" s="41"/>
      <c r="GO191" s="41"/>
      <c r="GP191" s="41"/>
      <c r="GQ191" s="41"/>
      <c r="GR191" s="41"/>
      <c r="GS191" s="41"/>
      <c r="GT191" s="41"/>
      <c r="GU191" s="41"/>
      <c r="GV191" s="41"/>
      <c r="GW191" s="41"/>
      <c r="GX191" s="41"/>
      <c r="GY191" s="41"/>
      <c r="GZ191" s="41"/>
      <c r="HA191" s="41"/>
      <c r="HB191" s="41"/>
      <c r="HC191" s="41"/>
      <c r="HD191" s="41"/>
      <c r="HE191" s="41"/>
      <c r="HF191" s="41"/>
      <c r="HG191" s="41"/>
      <c r="HH191" s="41"/>
      <c r="HI191" s="41"/>
      <c r="HJ191" s="41"/>
      <c r="HK191" s="41"/>
      <c r="HL191" s="41"/>
      <c r="HM191" s="41"/>
    </row>
    <row r="192" spans="1:221" x14ac:dyDescent="0.25">
      <c r="A192" s="89">
        <f t="shared" si="6"/>
        <v>191</v>
      </c>
      <c r="B192" s="17">
        <v>39845</v>
      </c>
      <c r="C192" s="18">
        <v>0.55000000000000004</v>
      </c>
      <c r="D192" s="19">
        <f t="shared" si="7"/>
        <v>1.0055000000000001</v>
      </c>
      <c r="E192" s="51">
        <f>ROUND(PRODUCT(D192:$D$350),6)</f>
        <v>1.9583269999999999</v>
      </c>
      <c r="F192" s="37"/>
      <c r="G192" s="21">
        <f t="shared" si="8"/>
        <v>0</v>
      </c>
      <c r="H192" s="29"/>
      <c r="I192" s="15"/>
      <c r="J192" s="30"/>
      <c r="K192" s="30"/>
      <c r="L192" s="28"/>
      <c r="M192" s="16"/>
      <c r="N192" s="16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  <c r="BZ192" s="41"/>
      <c r="CA192" s="41"/>
      <c r="CB192" s="41"/>
      <c r="CC192" s="41"/>
      <c r="CD192" s="41"/>
      <c r="CE192" s="41"/>
      <c r="CF192" s="41"/>
      <c r="CG192" s="41"/>
      <c r="CH192" s="41"/>
      <c r="CI192" s="41"/>
      <c r="CJ192" s="41"/>
      <c r="CK192" s="41"/>
      <c r="CL192" s="41"/>
      <c r="CM192" s="41"/>
      <c r="CN192" s="41"/>
      <c r="CO192" s="41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1"/>
      <c r="DS192" s="41"/>
      <c r="DT192" s="41"/>
      <c r="DU192" s="41"/>
      <c r="DV192" s="41"/>
      <c r="DW192" s="41"/>
      <c r="DX192" s="41"/>
      <c r="DY192" s="41"/>
      <c r="DZ192" s="41"/>
      <c r="EA192" s="41"/>
      <c r="EB192" s="41"/>
      <c r="EC192" s="41"/>
      <c r="ED192" s="41"/>
      <c r="EE192" s="41"/>
      <c r="EF192" s="41"/>
      <c r="EG192" s="41"/>
      <c r="EH192" s="41"/>
      <c r="EI192" s="41"/>
      <c r="EJ192" s="41"/>
      <c r="EK192" s="41"/>
      <c r="EL192" s="41"/>
      <c r="EM192" s="41"/>
      <c r="EN192" s="41"/>
      <c r="EO192" s="41"/>
      <c r="EP192" s="41"/>
      <c r="EQ192" s="41"/>
      <c r="ER192" s="41"/>
      <c r="ES192" s="41"/>
      <c r="ET192" s="41"/>
      <c r="EU192" s="41"/>
      <c r="EV192" s="41"/>
      <c r="EW192" s="41"/>
      <c r="EX192" s="41"/>
      <c r="EY192" s="41"/>
      <c r="EZ192" s="41"/>
      <c r="FA192" s="41"/>
      <c r="FB192" s="41"/>
      <c r="FC192" s="41"/>
      <c r="FD192" s="41"/>
      <c r="FE192" s="41"/>
      <c r="FF192" s="41"/>
      <c r="FG192" s="41"/>
      <c r="FH192" s="41"/>
      <c r="FI192" s="41"/>
      <c r="FJ192" s="41"/>
      <c r="FK192" s="41"/>
      <c r="FL192" s="41"/>
      <c r="FM192" s="41"/>
      <c r="FN192" s="41"/>
      <c r="FO192" s="41"/>
      <c r="FP192" s="41"/>
      <c r="FQ192" s="41"/>
      <c r="FR192" s="41"/>
      <c r="FS192" s="41"/>
      <c r="FT192" s="41"/>
      <c r="FU192" s="41"/>
      <c r="FV192" s="41"/>
      <c r="FW192" s="41"/>
      <c r="FX192" s="41"/>
      <c r="FY192" s="41"/>
      <c r="FZ192" s="41"/>
      <c r="GA192" s="41"/>
      <c r="GB192" s="41"/>
      <c r="GC192" s="41"/>
      <c r="GD192" s="41"/>
      <c r="GE192" s="41"/>
      <c r="GF192" s="41"/>
      <c r="GG192" s="41"/>
      <c r="GH192" s="41"/>
      <c r="GI192" s="41"/>
      <c r="GJ192" s="41"/>
      <c r="GK192" s="41"/>
      <c r="GL192" s="41"/>
      <c r="GM192" s="41"/>
      <c r="GN192" s="41"/>
      <c r="GO192" s="41"/>
      <c r="GP192" s="41"/>
      <c r="GQ192" s="41"/>
      <c r="GR192" s="41"/>
      <c r="GS192" s="41"/>
      <c r="GT192" s="41"/>
      <c r="GU192" s="41"/>
      <c r="GV192" s="41"/>
      <c r="GW192" s="41"/>
      <c r="GX192" s="41"/>
      <c r="GY192" s="41"/>
      <c r="GZ192" s="41"/>
      <c r="HA192" s="41"/>
      <c r="HB192" s="41"/>
      <c r="HC192" s="41"/>
      <c r="HD192" s="41"/>
      <c r="HE192" s="41"/>
      <c r="HF192" s="41"/>
      <c r="HG192" s="41"/>
      <c r="HH192" s="41"/>
      <c r="HI192" s="41"/>
      <c r="HJ192" s="41"/>
      <c r="HK192" s="41"/>
      <c r="HL192" s="41"/>
      <c r="HM192" s="41"/>
    </row>
    <row r="193" spans="1:221" x14ac:dyDescent="0.25">
      <c r="A193" s="89">
        <f t="shared" si="6"/>
        <v>192</v>
      </c>
      <c r="B193" s="17">
        <v>39873</v>
      </c>
      <c r="C193" s="18">
        <v>0.2</v>
      </c>
      <c r="D193" s="19">
        <f t="shared" si="7"/>
        <v>1.002</v>
      </c>
      <c r="E193" s="51">
        <f>ROUND(PRODUCT(D193:$D$350),6)</f>
        <v>1.947616</v>
      </c>
      <c r="F193" s="37"/>
      <c r="G193" s="21">
        <f>ROUND(F193*E193,2)</f>
        <v>0</v>
      </c>
      <c r="H193" s="29"/>
      <c r="I193" s="15"/>
      <c r="J193" s="30"/>
      <c r="K193" s="30"/>
      <c r="L193" s="28"/>
      <c r="M193" s="16"/>
      <c r="N193" s="16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  <c r="BZ193" s="41"/>
      <c r="CA193" s="41"/>
      <c r="CB193" s="41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1"/>
      <c r="DS193" s="41"/>
      <c r="DT193" s="41"/>
      <c r="DU193" s="41"/>
      <c r="DV193" s="41"/>
      <c r="DW193" s="41"/>
      <c r="DX193" s="41"/>
      <c r="DY193" s="41"/>
      <c r="DZ193" s="41"/>
      <c r="EA193" s="41"/>
      <c r="EB193" s="41"/>
      <c r="EC193" s="41"/>
      <c r="ED193" s="41"/>
      <c r="EE193" s="41"/>
      <c r="EF193" s="41"/>
      <c r="EG193" s="41"/>
      <c r="EH193" s="41"/>
      <c r="EI193" s="41"/>
      <c r="EJ193" s="41"/>
      <c r="EK193" s="41"/>
      <c r="EL193" s="41"/>
      <c r="EM193" s="41"/>
      <c r="EN193" s="41"/>
      <c r="EO193" s="41"/>
      <c r="EP193" s="41"/>
      <c r="EQ193" s="41"/>
      <c r="ER193" s="41"/>
      <c r="ES193" s="41"/>
      <c r="ET193" s="41"/>
      <c r="EU193" s="41"/>
      <c r="EV193" s="41"/>
      <c r="EW193" s="41"/>
      <c r="EX193" s="41"/>
      <c r="EY193" s="41"/>
      <c r="EZ193" s="41"/>
      <c r="FA193" s="41"/>
      <c r="FB193" s="41"/>
      <c r="FC193" s="41"/>
      <c r="FD193" s="41"/>
      <c r="FE193" s="41"/>
      <c r="FF193" s="41"/>
      <c r="FG193" s="41"/>
      <c r="FH193" s="41"/>
      <c r="FI193" s="41"/>
      <c r="FJ193" s="41"/>
      <c r="FK193" s="41"/>
      <c r="FL193" s="41"/>
      <c r="FM193" s="41"/>
      <c r="FN193" s="41"/>
      <c r="FO193" s="41"/>
      <c r="FP193" s="41"/>
      <c r="FQ193" s="41"/>
      <c r="FR193" s="41"/>
      <c r="FS193" s="41"/>
      <c r="FT193" s="41"/>
      <c r="FU193" s="41"/>
      <c r="FV193" s="41"/>
      <c r="FW193" s="41"/>
      <c r="FX193" s="41"/>
      <c r="FY193" s="41"/>
      <c r="FZ193" s="41"/>
      <c r="GA193" s="41"/>
      <c r="GB193" s="41"/>
      <c r="GC193" s="41"/>
      <c r="GD193" s="41"/>
      <c r="GE193" s="41"/>
      <c r="GF193" s="41"/>
      <c r="GG193" s="41"/>
      <c r="GH193" s="41"/>
      <c r="GI193" s="41"/>
      <c r="GJ193" s="41"/>
      <c r="GK193" s="41"/>
      <c r="GL193" s="41"/>
      <c r="GM193" s="41"/>
      <c r="GN193" s="41"/>
      <c r="GO193" s="41"/>
      <c r="GP193" s="41"/>
      <c r="GQ193" s="41"/>
      <c r="GR193" s="41"/>
      <c r="GS193" s="41"/>
      <c r="GT193" s="41"/>
      <c r="GU193" s="41"/>
      <c r="GV193" s="41"/>
      <c r="GW193" s="41"/>
      <c r="GX193" s="41"/>
      <c r="GY193" s="41"/>
      <c r="GZ193" s="41"/>
      <c r="HA193" s="41"/>
      <c r="HB193" s="41"/>
      <c r="HC193" s="41"/>
      <c r="HD193" s="41"/>
      <c r="HE193" s="41"/>
      <c r="HF193" s="41"/>
      <c r="HG193" s="41"/>
      <c r="HH193" s="41"/>
      <c r="HI193" s="41"/>
      <c r="HJ193" s="41"/>
      <c r="HK193" s="41"/>
      <c r="HL193" s="41"/>
      <c r="HM193" s="41"/>
    </row>
    <row r="194" spans="1:221" x14ac:dyDescent="0.25">
      <c r="A194" s="89">
        <f t="shared" si="6"/>
        <v>193</v>
      </c>
      <c r="B194" s="17">
        <v>39904</v>
      </c>
      <c r="C194" s="18">
        <v>0.48</v>
      </c>
      <c r="D194" s="19">
        <f t="shared" si="7"/>
        <v>1.0047999999999999</v>
      </c>
      <c r="E194" s="51">
        <f>ROUND(PRODUCT(D194:$D$350),6)</f>
        <v>1.9437279999999999</v>
      </c>
      <c r="F194" s="37"/>
      <c r="G194" s="21">
        <f t="shared" si="8"/>
        <v>0</v>
      </c>
      <c r="H194" s="29"/>
      <c r="I194" s="15"/>
      <c r="J194" s="30"/>
      <c r="K194" s="30"/>
      <c r="L194" s="28"/>
      <c r="M194" s="16"/>
      <c r="N194" s="16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  <c r="BZ194" s="41"/>
      <c r="CA194" s="41"/>
      <c r="CB194" s="41"/>
      <c r="CC194" s="41"/>
      <c r="CD194" s="41"/>
      <c r="CE194" s="41"/>
      <c r="CF194" s="41"/>
      <c r="CG194" s="41"/>
      <c r="CH194" s="41"/>
      <c r="CI194" s="41"/>
      <c r="CJ194" s="41"/>
      <c r="CK194" s="41"/>
      <c r="CL194" s="41"/>
      <c r="CM194" s="41"/>
      <c r="CN194" s="41"/>
      <c r="CO194" s="41"/>
      <c r="CP194" s="41"/>
      <c r="CQ194" s="41"/>
      <c r="CR194" s="41"/>
      <c r="CS194" s="41"/>
      <c r="CT194" s="41"/>
      <c r="CU194" s="41"/>
      <c r="CV194" s="41"/>
      <c r="CW194" s="41"/>
      <c r="CX194" s="41"/>
      <c r="CY194" s="41"/>
      <c r="CZ194" s="41"/>
      <c r="DA194" s="41"/>
      <c r="DB194" s="41"/>
      <c r="DC194" s="41"/>
      <c r="DD194" s="41"/>
      <c r="DE194" s="41"/>
      <c r="DF194" s="41"/>
      <c r="DG194" s="41"/>
      <c r="DH194" s="41"/>
      <c r="DI194" s="41"/>
      <c r="DJ194" s="41"/>
      <c r="DK194" s="41"/>
      <c r="DL194" s="41"/>
      <c r="DM194" s="41"/>
      <c r="DN194" s="41"/>
      <c r="DO194" s="41"/>
      <c r="DP194" s="41"/>
      <c r="DQ194" s="41"/>
      <c r="DR194" s="41"/>
      <c r="DS194" s="41"/>
      <c r="DT194" s="41"/>
      <c r="DU194" s="41"/>
      <c r="DV194" s="41"/>
      <c r="DW194" s="41"/>
      <c r="DX194" s="41"/>
      <c r="DY194" s="41"/>
      <c r="DZ194" s="41"/>
      <c r="EA194" s="41"/>
      <c r="EB194" s="41"/>
      <c r="EC194" s="41"/>
      <c r="ED194" s="41"/>
      <c r="EE194" s="41"/>
      <c r="EF194" s="41"/>
      <c r="EG194" s="41"/>
      <c r="EH194" s="41"/>
      <c r="EI194" s="41"/>
      <c r="EJ194" s="41"/>
      <c r="EK194" s="41"/>
      <c r="EL194" s="41"/>
      <c r="EM194" s="41"/>
      <c r="EN194" s="41"/>
      <c r="EO194" s="41"/>
      <c r="EP194" s="41"/>
      <c r="EQ194" s="41"/>
      <c r="ER194" s="41"/>
      <c r="ES194" s="41"/>
      <c r="ET194" s="41"/>
      <c r="EU194" s="41"/>
      <c r="EV194" s="41"/>
      <c r="EW194" s="41"/>
      <c r="EX194" s="41"/>
      <c r="EY194" s="41"/>
      <c r="EZ194" s="41"/>
      <c r="FA194" s="41"/>
      <c r="FB194" s="41"/>
      <c r="FC194" s="41"/>
      <c r="FD194" s="41"/>
      <c r="FE194" s="41"/>
      <c r="FF194" s="41"/>
      <c r="FG194" s="41"/>
      <c r="FH194" s="41"/>
      <c r="FI194" s="41"/>
      <c r="FJ194" s="41"/>
      <c r="FK194" s="41"/>
      <c r="FL194" s="41"/>
      <c r="FM194" s="41"/>
      <c r="FN194" s="41"/>
      <c r="FO194" s="41"/>
      <c r="FP194" s="41"/>
      <c r="FQ194" s="41"/>
      <c r="FR194" s="41"/>
      <c r="FS194" s="41"/>
      <c r="FT194" s="41"/>
      <c r="FU194" s="41"/>
      <c r="FV194" s="41"/>
      <c r="FW194" s="41"/>
      <c r="FX194" s="41"/>
      <c r="FY194" s="41"/>
      <c r="FZ194" s="41"/>
      <c r="GA194" s="41"/>
      <c r="GB194" s="41"/>
      <c r="GC194" s="41"/>
      <c r="GD194" s="41"/>
      <c r="GE194" s="41"/>
      <c r="GF194" s="41"/>
      <c r="GG194" s="41"/>
      <c r="GH194" s="41"/>
      <c r="GI194" s="41"/>
      <c r="GJ194" s="41"/>
      <c r="GK194" s="41"/>
      <c r="GL194" s="41"/>
      <c r="GM194" s="41"/>
      <c r="GN194" s="41"/>
      <c r="GO194" s="41"/>
      <c r="GP194" s="41"/>
      <c r="GQ194" s="41"/>
      <c r="GR194" s="41"/>
      <c r="GS194" s="41"/>
      <c r="GT194" s="41"/>
      <c r="GU194" s="41"/>
      <c r="GV194" s="41"/>
      <c r="GW194" s="41"/>
      <c r="GX194" s="41"/>
      <c r="GY194" s="41"/>
      <c r="GZ194" s="41"/>
      <c r="HA194" s="41"/>
      <c r="HB194" s="41"/>
      <c r="HC194" s="41"/>
      <c r="HD194" s="41"/>
      <c r="HE194" s="41"/>
      <c r="HF194" s="41"/>
      <c r="HG194" s="41"/>
      <c r="HH194" s="41"/>
      <c r="HI194" s="41"/>
      <c r="HJ194" s="41"/>
      <c r="HK194" s="41"/>
      <c r="HL194" s="41"/>
      <c r="HM194" s="41"/>
    </row>
    <row r="195" spans="1:221" x14ac:dyDescent="0.25">
      <c r="A195" s="89">
        <f t="shared" si="6"/>
        <v>194</v>
      </c>
      <c r="B195" s="17">
        <v>39934</v>
      </c>
      <c r="C195" s="18">
        <v>0.47</v>
      </c>
      <c r="D195" s="19">
        <f t="shared" si="7"/>
        <v>1.0046999999999999</v>
      </c>
      <c r="E195" s="51">
        <f>ROUND(PRODUCT(D195:$D$350),6)</f>
        <v>1.9344429999999999</v>
      </c>
      <c r="F195" s="37"/>
      <c r="G195" s="21">
        <f t="shared" si="8"/>
        <v>0</v>
      </c>
      <c r="H195" s="29"/>
      <c r="I195" s="15"/>
      <c r="J195" s="30"/>
      <c r="K195" s="30"/>
      <c r="L195" s="28"/>
      <c r="M195" s="16"/>
      <c r="N195" s="16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  <c r="BZ195" s="41"/>
      <c r="CA195" s="41"/>
      <c r="CB195" s="41"/>
      <c r="CC195" s="41"/>
      <c r="CD195" s="41"/>
      <c r="CE195" s="41"/>
      <c r="CF195" s="41"/>
      <c r="CG195" s="41"/>
      <c r="CH195" s="41"/>
      <c r="CI195" s="41"/>
      <c r="CJ195" s="41"/>
      <c r="CK195" s="41"/>
      <c r="CL195" s="41"/>
      <c r="CM195" s="41"/>
      <c r="CN195" s="41"/>
      <c r="CO195" s="41"/>
      <c r="CP195" s="41"/>
      <c r="CQ195" s="41"/>
      <c r="CR195" s="41"/>
      <c r="CS195" s="41"/>
      <c r="CT195" s="41"/>
      <c r="CU195" s="41"/>
      <c r="CV195" s="41"/>
      <c r="CW195" s="41"/>
      <c r="CX195" s="41"/>
      <c r="CY195" s="41"/>
      <c r="CZ195" s="41"/>
      <c r="DA195" s="41"/>
      <c r="DB195" s="41"/>
      <c r="DC195" s="41"/>
      <c r="DD195" s="41"/>
      <c r="DE195" s="41"/>
      <c r="DF195" s="41"/>
      <c r="DG195" s="41"/>
      <c r="DH195" s="41"/>
      <c r="DI195" s="41"/>
      <c r="DJ195" s="41"/>
      <c r="DK195" s="41"/>
      <c r="DL195" s="41"/>
      <c r="DM195" s="41"/>
      <c r="DN195" s="41"/>
      <c r="DO195" s="41"/>
      <c r="DP195" s="41"/>
      <c r="DQ195" s="41"/>
      <c r="DR195" s="41"/>
      <c r="DS195" s="41"/>
      <c r="DT195" s="41"/>
      <c r="DU195" s="41"/>
      <c r="DV195" s="41"/>
      <c r="DW195" s="41"/>
      <c r="DX195" s="41"/>
      <c r="DY195" s="41"/>
      <c r="DZ195" s="41"/>
      <c r="EA195" s="41"/>
      <c r="EB195" s="41"/>
      <c r="EC195" s="41"/>
      <c r="ED195" s="41"/>
      <c r="EE195" s="41"/>
      <c r="EF195" s="41"/>
      <c r="EG195" s="41"/>
      <c r="EH195" s="41"/>
      <c r="EI195" s="41"/>
      <c r="EJ195" s="41"/>
      <c r="EK195" s="41"/>
      <c r="EL195" s="41"/>
      <c r="EM195" s="41"/>
      <c r="EN195" s="41"/>
      <c r="EO195" s="41"/>
      <c r="EP195" s="41"/>
      <c r="EQ195" s="41"/>
      <c r="ER195" s="41"/>
      <c r="ES195" s="41"/>
      <c r="ET195" s="41"/>
      <c r="EU195" s="41"/>
      <c r="EV195" s="41"/>
      <c r="EW195" s="41"/>
      <c r="EX195" s="41"/>
      <c r="EY195" s="41"/>
      <c r="EZ195" s="41"/>
      <c r="FA195" s="41"/>
      <c r="FB195" s="41"/>
      <c r="FC195" s="41"/>
      <c r="FD195" s="41"/>
      <c r="FE195" s="41"/>
      <c r="FF195" s="41"/>
      <c r="FG195" s="41"/>
      <c r="FH195" s="41"/>
      <c r="FI195" s="41"/>
      <c r="FJ195" s="41"/>
      <c r="FK195" s="41"/>
      <c r="FL195" s="41"/>
      <c r="FM195" s="41"/>
      <c r="FN195" s="41"/>
      <c r="FO195" s="41"/>
      <c r="FP195" s="41"/>
      <c r="FQ195" s="41"/>
      <c r="FR195" s="41"/>
      <c r="FS195" s="41"/>
      <c r="FT195" s="41"/>
      <c r="FU195" s="41"/>
      <c r="FV195" s="41"/>
      <c r="FW195" s="41"/>
      <c r="FX195" s="41"/>
      <c r="FY195" s="41"/>
      <c r="FZ195" s="41"/>
      <c r="GA195" s="41"/>
      <c r="GB195" s="41"/>
      <c r="GC195" s="41"/>
      <c r="GD195" s="41"/>
      <c r="GE195" s="41"/>
      <c r="GF195" s="41"/>
      <c r="GG195" s="41"/>
      <c r="GH195" s="41"/>
      <c r="GI195" s="41"/>
      <c r="GJ195" s="41"/>
      <c r="GK195" s="41"/>
      <c r="GL195" s="41"/>
      <c r="GM195" s="41"/>
      <c r="GN195" s="41"/>
      <c r="GO195" s="41"/>
      <c r="GP195" s="41"/>
      <c r="GQ195" s="41"/>
      <c r="GR195" s="41"/>
      <c r="GS195" s="41"/>
      <c r="GT195" s="41"/>
      <c r="GU195" s="41"/>
      <c r="GV195" s="41"/>
      <c r="GW195" s="41"/>
      <c r="GX195" s="41"/>
      <c r="GY195" s="41"/>
      <c r="GZ195" s="41"/>
      <c r="HA195" s="41"/>
      <c r="HB195" s="41"/>
      <c r="HC195" s="41"/>
      <c r="HD195" s="41"/>
      <c r="HE195" s="41"/>
      <c r="HF195" s="41"/>
      <c r="HG195" s="41"/>
      <c r="HH195" s="41"/>
      <c r="HI195" s="41"/>
      <c r="HJ195" s="41"/>
      <c r="HK195" s="41"/>
      <c r="HL195" s="41"/>
      <c r="HM195" s="41"/>
    </row>
    <row r="196" spans="1:221" x14ac:dyDescent="0.25">
      <c r="A196" s="89">
        <f t="shared" ref="A196:A259" si="9">A195+1</f>
        <v>195</v>
      </c>
      <c r="B196" s="17">
        <v>39965</v>
      </c>
      <c r="C196" s="18">
        <v>0.36</v>
      </c>
      <c r="D196" s="19">
        <f t="shared" si="7"/>
        <v>1.0036</v>
      </c>
      <c r="E196" s="51">
        <f>ROUND(PRODUCT(D196:$D$350),6)</f>
        <v>1.9253929999999999</v>
      </c>
      <c r="F196" s="37"/>
      <c r="G196" s="21">
        <f t="shared" si="8"/>
        <v>0</v>
      </c>
      <c r="H196" s="29"/>
      <c r="I196" s="15"/>
      <c r="J196" s="30"/>
      <c r="K196" s="30"/>
      <c r="L196" s="28"/>
      <c r="M196" s="16"/>
      <c r="N196" s="16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  <c r="BZ196" s="41"/>
      <c r="CA196" s="41"/>
      <c r="CB196" s="41"/>
      <c r="CC196" s="41"/>
      <c r="CD196" s="41"/>
      <c r="CE196" s="41"/>
      <c r="CF196" s="41"/>
      <c r="CG196" s="41"/>
      <c r="CH196" s="41"/>
      <c r="CI196" s="41"/>
      <c r="CJ196" s="41"/>
      <c r="CK196" s="41"/>
      <c r="CL196" s="41"/>
      <c r="CM196" s="41"/>
      <c r="CN196" s="41"/>
      <c r="CO196" s="41"/>
      <c r="CP196" s="41"/>
      <c r="CQ196" s="41"/>
      <c r="CR196" s="41"/>
      <c r="CS196" s="41"/>
      <c r="CT196" s="41"/>
      <c r="CU196" s="41"/>
      <c r="CV196" s="41"/>
      <c r="CW196" s="41"/>
      <c r="CX196" s="41"/>
      <c r="CY196" s="41"/>
      <c r="CZ196" s="41"/>
      <c r="DA196" s="41"/>
      <c r="DB196" s="41"/>
      <c r="DC196" s="41"/>
      <c r="DD196" s="41"/>
      <c r="DE196" s="41"/>
      <c r="DF196" s="41"/>
      <c r="DG196" s="41"/>
      <c r="DH196" s="41"/>
      <c r="DI196" s="41"/>
      <c r="DJ196" s="41"/>
      <c r="DK196" s="41"/>
      <c r="DL196" s="41"/>
      <c r="DM196" s="41"/>
      <c r="DN196" s="41"/>
      <c r="DO196" s="41"/>
      <c r="DP196" s="41"/>
      <c r="DQ196" s="41"/>
      <c r="DR196" s="41"/>
      <c r="DS196" s="41"/>
      <c r="DT196" s="41"/>
      <c r="DU196" s="41"/>
      <c r="DV196" s="41"/>
      <c r="DW196" s="41"/>
      <c r="DX196" s="41"/>
      <c r="DY196" s="41"/>
      <c r="DZ196" s="41"/>
      <c r="EA196" s="41"/>
      <c r="EB196" s="41"/>
      <c r="EC196" s="41"/>
      <c r="ED196" s="41"/>
      <c r="EE196" s="41"/>
      <c r="EF196" s="41"/>
      <c r="EG196" s="41"/>
      <c r="EH196" s="41"/>
      <c r="EI196" s="41"/>
      <c r="EJ196" s="41"/>
      <c r="EK196" s="41"/>
      <c r="EL196" s="41"/>
      <c r="EM196" s="41"/>
      <c r="EN196" s="41"/>
      <c r="EO196" s="41"/>
      <c r="EP196" s="41"/>
      <c r="EQ196" s="41"/>
      <c r="ER196" s="41"/>
      <c r="ES196" s="41"/>
      <c r="ET196" s="41"/>
      <c r="EU196" s="41"/>
      <c r="EV196" s="41"/>
      <c r="EW196" s="41"/>
      <c r="EX196" s="41"/>
      <c r="EY196" s="41"/>
      <c r="EZ196" s="41"/>
      <c r="FA196" s="41"/>
      <c r="FB196" s="41"/>
      <c r="FC196" s="41"/>
      <c r="FD196" s="41"/>
      <c r="FE196" s="41"/>
      <c r="FF196" s="41"/>
      <c r="FG196" s="41"/>
      <c r="FH196" s="41"/>
      <c r="FI196" s="41"/>
      <c r="FJ196" s="41"/>
      <c r="FK196" s="41"/>
      <c r="FL196" s="41"/>
      <c r="FM196" s="41"/>
      <c r="FN196" s="41"/>
      <c r="FO196" s="41"/>
      <c r="FP196" s="41"/>
      <c r="FQ196" s="41"/>
      <c r="FR196" s="41"/>
      <c r="FS196" s="41"/>
      <c r="FT196" s="41"/>
      <c r="FU196" s="41"/>
      <c r="FV196" s="41"/>
      <c r="FW196" s="41"/>
      <c r="FX196" s="41"/>
      <c r="FY196" s="41"/>
      <c r="FZ196" s="41"/>
      <c r="GA196" s="41"/>
      <c r="GB196" s="41"/>
      <c r="GC196" s="41"/>
      <c r="GD196" s="41"/>
      <c r="GE196" s="41"/>
      <c r="GF196" s="41"/>
      <c r="GG196" s="41"/>
      <c r="GH196" s="41"/>
      <c r="GI196" s="41"/>
      <c r="GJ196" s="41"/>
      <c r="GK196" s="41"/>
      <c r="GL196" s="41"/>
      <c r="GM196" s="41"/>
      <c r="GN196" s="41"/>
      <c r="GO196" s="41"/>
      <c r="GP196" s="41"/>
      <c r="GQ196" s="41"/>
      <c r="GR196" s="41"/>
      <c r="GS196" s="41"/>
      <c r="GT196" s="41"/>
      <c r="GU196" s="41"/>
      <c r="GV196" s="41"/>
      <c r="GW196" s="41"/>
      <c r="GX196" s="41"/>
      <c r="GY196" s="41"/>
      <c r="GZ196" s="41"/>
      <c r="HA196" s="41"/>
      <c r="HB196" s="41"/>
      <c r="HC196" s="41"/>
      <c r="HD196" s="41"/>
      <c r="HE196" s="41"/>
      <c r="HF196" s="41"/>
      <c r="HG196" s="41"/>
      <c r="HH196" s="41"/>
      <c r="HI196" s="41"/>
      <c r="HJ196" s="41"/>
      <c r="HK196" s="41"/>
      <c r="HL196" s="41"/>
      <c r="HM196" s="41"/>
    </row>
    <row r="197" spans="1:221" x14ac:dyDescent="0.25">
      <c r="A197" s="89">
        <f t="shared" si="9"/>
        <v>196</v>
      </c>
      <c r="B197" s="17">
        <v>39995</v>
      </c>
      <c r="C197" s="18">
        <v>0.24</v>
      </c>
      <c r="D197" s="19">
        <f t="shared" si="7"/>
        <v>1.0024</v>
      </c>
      <c r="E197" s="51">
        <f>ROUND(PRODUCT(D197:$D$350),6)</f>
        <v>1.9184870000000001</v>
      </c>
      <c r="F197" s="37"/>
      <c r="G197" s="21">
        <f t="shared" si="8"/>
        <v>0</v>
      </c>
      <c r="H197" s="29"/>
      <c r="I197" s="15"/>
      <c r="J197" s="30"/>
      <c r="K197" s="30"/>
      <c r="L197" s="28"/>
      <c r="M197" s="16"/>
      <c r="N197" s="16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  <c r="BZ197" s="41"/>
      <c r="CA197" s="41"/>
      <c r="CB197" s="41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1"/>
      <c r="DS197" s="41"/>
      <c r="DT197" s="41"/>
      <c r="DU197" s="41"/>
      <c r="DV197" s="41"/>
      <c r="DW197" s="41"/>
      <c r="DX197" s="41"/>
      <c r="DY197" s="41"/>
      <c r="DZ197" s="41"/>
      <c r="EA197" s="41"/>
      <c r="EB197" s="41"/>
      <c r="EC197" s="41"/>
      <c r="ED197" s="41"/>
      <c r="EE197" s="41"/>
      <c r="EF197" s="41"/>
      <c r="EG197" s="41"/>
      <c r="EH197" s="41"/>
      <c r="EI197" s="41"/>
      <c r="EJ197" s="41"/>
      <c r="EK197" s="41"/>
      <c r="EL197" s="41"/>
      <c r="EM197" s="41"/>
      <c r="EN197" s="41"/>
      <c r="EO197" s="41"/>
      <c r="EP197" s="41"/>
      <c r="EQ197" s="41"/>
      <c r="ER197" s="41"/>
      <c r="ES197" s="41"/>
      <c r="ET197" s="41"/>
      <c r="EU197" s="41"/>
      <c r="EV197" s="41"/>
      <c r="EW197" s="41"/>
      <c r="EX197" s="41"/>
      <c r="EY197" s="41"/>
      <c r="EZ197" s="41"/>
      <c r="FA197" s="41"/>
      <c r="FB197" s="41"/>
      <c r="FC197" s="41"/>
      <c r="FD197" s="41"/>
      <c r="FE197" s="41"/>
      <c r="FF197" s="41"/>
      <c r="FG197" s="41"/>
      <c r="FH197" s="41"/>
      <c r="FI197" s="41"/>
      <c r="FJ197" s="41"/>
      <c r="FK197" s="41"/>
      <c r="FL197" s="41"/>
      <c r="FM197" s="41"/>
      <c r="FN197" s="41"/>
      <c r="FO197" s="41"/>
      <c r="FP197" s="41"/>
      <c r="FQ197" s="41"/>
      <c r="FR197" s="41"/>
      <c r="FS197" s="41"/>
      <c r="FT197" s="41"/>
      <c r="FU197" s="41"/>
      <c r="FV197" s="41"/>
      <c r="FW197" s="41"/>
      <c r="FX197" s="41"/>
      <c r="FY197" s="41"/>
      <c r="FZ197" s="41"/>
      <c r="GA197" s="41"/>
      <c r="GB197" s="41"/>
      <c r="GC197" s="41"/>
      <c r="GD197" s="41"/>
      <c r="GE197" s="41"/>
      <c r="GF197" s="41"/>
      <c r="GG197" s="41"/>
      <c r="GH197" s="41"/>
      <c r="GI197" s="41"/>
      <c r="GJ197" s="41"/>
      <c r="GK197" s="41"/>
      <c r="GL197" s="41"/>
      <c r="GM197" s="41"/>
      <c r="GN197" s="41"/>
      <c r="GO197" s="41"/>
      <c r="GP197" s="41"/>
      <c r="GQ197" s="41"/>
      <c r="GR197" s="41"/>
      <c r="GS197" s="41"/>
      <c r="GT197" s="41"/>
      <c r="GU197" s="41"/>
      <c r="GV197" s="41"/>
      <c r="GW197" s="41"/>
      <c r="GX197" s="41"/>
      <c r="GY197" s="41"/>
      <c r="GZ197" s="41"/>
      <c r="HA197" s="41"/>
      <c r="HB197" s="41"/>
      <c r="HC197" s="41"/>
      <c r="HD197" s="41"/>
      <c r="HE197" s="41"/>
      <c r="HF197" s="41"/>
      <c r="HG197" s="41"/>
      <c r="HH197" s="41"/>
      <c r="HI197" s="41"/>
      <c r="HJ197" s="41"/>
      <c r="HK197" s="41"/>
      <c r="HL197" s="41"/>
      <c r="HM197" s="41"/>
    </row>
    <row r="198" spans="1:221" x14ac:dyDescent="0.25">
      <c r="A198" s="89">
        <f t="shared" si="9"/>
        <v>197</v>
      </c>
      <c r="B198" s="17">
        <v>40026</v>
      </c>
      <c r="C198" s="18">
        <v>0.15</v>
      </c>
      <c r="D198" s="19">
        <f t="shared" si="7"/>
        <v>1.0015000000000001</v>
      </c>
      <c r="E198" s="51">
        <f>ROUND(PRODUCT(D198:$D$350),6)</f>
        <v>1.913894</v>
      </c>
      <c r="F198" s="37"/>
      <c r="G198" s="21">
        <f t="shared" si="8"/>
        <v>0</v>
      </c>
      <c r="H198" s="29"/>
      <c r="I198" s="15"/>
      <c r="J198" s="46"/>
      <c r="K198" s="30"/>
      <c r="L198" s="28"/>
      <c r="M198" s="16"/>
      <c r="N198" s="16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DT198" s="41"/>
      <c r="DU198" s="41"/>
      <c r="DV198" s="41"/>
      <c r="DW198" s="41"/>
      <c r="DX198" s="41"/>
      <c r="DY198" s="41"/>
      <c r="DZ198" s="41"/>
      <c r="EA198" s="41"/>
      <c r="EB198" s="41"/>
      <c r="EC198" s="41"/>
      <c r="ED198" s="41"/>
      <c r="EE198" s="41"/>
      <c r="EF198" s="41"/>
      <c r="EG198" s="41"/>
      <c r="EH198" s="41"/>
      <c r="EI198" s="41"/>
      <c r="EJ198" s="41"/>
      <c r="EK198" s="41"/>
      <c r="EL198" s="41"/>
      <c r="EM198" s="41"/>
      <c r="EN198" s="41"/>
      <c r="EO198" s="41"/>
      <c r="EP198" s="41"/>
      <c r="EQ198" s="41"/>
      <c r="ER198" s="41"/>
      <c r="ES198" s="41"/>
      <c r="ET198" s="41"/>
      <c r="EU198" s="41"/>
      <c r="EV198" s="41"/>
      <c r="EW198" s="41"/>
      <c r="EX198" s="41"/>
      <c r="EY198" s="41"/>
      <c r="EZ198" s="41"/>
      <c r="FA198" s="41"/>
      <c r="FB198" s="41"/>
      <c r="FC198" s="41"/>
      <c r="FD198" s="41"/>
      <c r="FE198" s="41"/>
      <c r="FF198" s="41"/>
      <c r="FG198" s="41"/>
      <c r="FH198" s="41"/>
      <c r="FI198" s="41"/>
      <c r="FJ198" s="41"/>
      <c r="FK198" s="41"/>
      <c r="FL198" s="41"/>
      <c r="FM198" s="41"/>
      <c r="FN198" s="41"/>
      <c r="FO198" s="41"/>
      <c r="FP198" s="41"/>
      <c r="FQ198" s="41"/>
      <c r="FR198" s="41"/>
      <c r="FS198" s="41"/>
      <c r="FT198" s="41"/>
      <c r="FU198" s="41"/>
      <c r="FV198" s="41"/>
      <c r="FW198" s="41"/>
      <c r="FX198" s="41"/>
      <c r="FY198" s="41"/>
      <c r="FZ198" s="41"/>
      <c r="GA198" s="41"/>
      <c r="GB198" s="41"/>
      <c r="GC198" s="41"/>
      <c r="GD198" s="41"/>
      <c r="GE198" s="41"/>
      <c r="GF198" s="41"/>
      <c r="GG198" s="41"/>
      <c r="GH198" s="41"/>
      <c r="GI198" s="41"/>
      <c r="GJ198" s="41"/>
      <c r="GK198" s="41"/>
      <c r="GL198" s="41"/>
      <c r="GM198" s="41"/>
      <c r="GN198" s="41"/>
      <c r="GO198" s="41"/>
      <c r="GP198" s="41"/>
      <c r="GQ198" s="41"/>
      <c r="GR198" s="41"/>
      <c r="GS198" s="41"/>
      <c r="GT198" s="41"/>
      <c r="GU198" s="41"/>
      <c r="GV198" s="41"/>
      <c r="GW198" s="41"/>
      <c r="GX198" s="41"/>
      <c r="GY198" s="41"/>
      <c r="GZ198" s="41"/>
      <c r="HA198" s="41"/>
      <c r="HB198" s="41"/>
      <c r="HC198" s="41"/>
      <c r="HD198" s="41"/>
      <c r="HE198" s="41"/>
      <c r="HF198" s="41"/>
      <c r="HG198" s="41"/>
      <c r="HH198" s="41"/>
      <c r="HI198" s="41"/>
      <c r="HJ198" s="41"/>
      <c r="HK198" s="41"/>
      <c r="HL198" s="41"/>
      <c r="HM198" s="41"/>
    </row>
    <row r="199" spans="1:221" x14ac:dyDescent="0.25">
      <c r="A199" s="89">
        <f t="shared" si="9"/>
        <v>198</v>
      </c>
      <c r="B199" s="17">
        <v>40057</v>
      </c>
      <c r="C199" s="18">
        <v>0.24</v>
      </c>
      <c r="D199" s="19">
        <f t="shared" si="7"/>
        <v>1.0024</v>
      </c>
      <c r="E199" s="51">
        <f>ROUND(PRODUCT(D199:$D$350),6)</f>
        <v>1.911027</v>
      </c>
      <c r="F199" s="37"/>
      <c r="G199" s="21">
        <f t="shared" si="8"/>
        <v>0</v>
      </c>
      <c r="H199" s="29"/>
      <c r="I199" s="15"/>
      <c r="J199" s="46"/>
      <c r="K199" s="30"/>
      <c r="L199" s="28"/>
      <c r="M199" s="16"/>
      <c r="N199" s="16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DT199" s="41"/>
      <c r="DU199" s="41"/>
      <c r="DV199" s="41"/>
      <c r="DW199" s="41"/>
      <c r="DX199" s="41"/>
      <c r="DY199" s="41"/>
      <c r="DZ199" s="41"/>
      <c r="EA199" s="41"/>
      <c r="EB199" s="41"/>
      <c r="EC199" s="41"/>
      <c r="ED199" s="41"/>
      <c r="EE199" s="41"/>
      <c r="EF199" s="41"/>
      <c r="EG199" s="41"/>
      <c r="EH199" s="41"/>
      <c r="EI199" s="41"/>
      <c r="EJ199" s="41"/>
      <c r="EK199" s="41"/>
      <c r="EL199" s="41"/>
      <c r="EM199" s="41"/>
      <c r="EN199" s="41"/>
      <c r="EO199" s="41"/>
      <c r="EP199" s="41"/>
      <c r="EQ199" s="41"/>
      <c r="ER199" s="41"/>
      <c r="ES199" s="41"/>
      <c r="ET199" s="41"/>
      <c r="EU199" s="41"/>
      <c r="EV199" s="41"/>
      <c r="EW199" s="41"/>
      <c r="EX199" s="41"/>
      <c r="EY199" s="41"/>
      <c r="EZ199" s="41"/>
      <c r="FA199" s="41"/>
      <c r="FB199" s="41"/>
      <c r="FC199" s="41"/>
      <c r="FD199" s="41"/>
      <c r="FE199" s="41"/>
      <c r="FF199" s="41"/>
      <c r="FG199" s="41"/>
      <c r="FH199" s="41"/>
      <c r="FI199" s="41"/>
      <c r="FJ199" s="41"/>
      <c r="FK199" s="41"/>
      <c r="FL199" s="41"/>
      <c r="FM199" s="41"/>
      <c r="FN199" s="41"/>
      <c r="FO199" s="41"/>
      <c r="FP199" s="41"/>
      <c r="FQ199" s="41"/>
      <c r="FR199" s="41"/>
      <c r="FS199" s="41"/>
      <c r="FT199" s="41"/>
      <c r="FU199" s="41"/>
      <c r="FV199" s="41"/>
      <c r="FW199" s="41"/>
      <c r="FX199" s="41"/>
      <c r="FY199" s="41"/>
      <c r="FZ199" s="41"/>
      <c r="GA199" s="41"/>
      <c r="GB199" s="41"/>
      <c r="GC199" s="41"/>
      <c r="GD199" s="41"/>
      <c r="GE199" s="41"/>
      <c r="GF199" s="41"/>
      <c r="GG199" s="41"/>
      <c r="GH199" s="41"/>
      <c r="GI199" s="41"/>
      <c r="GJ199" s="41"/>
      <c r="GK199" s="41"/>
      <c r="GL199" s="41"/>
      <c r="GM199" s="41"/>
      <c r="GN199" s="41"/>
      <c r="GO199" s="41"/>
      <c r="GP199" s="41"/>
      <c r="GQ199" s="41"/>
      <c r="GR199" s="41"/>
      <c r="GS199" s="41"/>
      <c r="GT199" s="41"/>
      <c r="GU199" s="41"/>
      <c r="GV199" s="41"/>
      <c r="GW199" s="41"/>
      <c r="GX199" s="41"/>
      <c r="GY199" s="41"/>
      <c r="GZ199" s="41"/>
      <c r="HA199" s="41"/>
      <c r="HB199" s="41"/>
      <c r="HC199" s="41"/>
      <c r="HD199" s="41"/>
      <c r="HE199" s="41"/>
      <c r="HF199" s="41"/>
      <c r="HG199" s="41"/>
      <c r="HH199" s="41"/>
      <c r="HI199" s="41"/>
      <c r="HJ199" s="41"/>
      <c r="HK199" s="41"/>
      <c r="HL199" s="41"/>
      <c r="HM199" s="41"/>
    </row>
    <row r="200" spans="1:221" x14ac:dyDescent="0.25">
      <c r="A200" s="89">
        <f t="shared" si="9"/>
        <v>199</v>
      </c>
      <c r="B200" s="17">
        <v>40087</v>
      </c>
      <c r="C200" s="18">
        <v>0.28000000000000003</v>
      </c>
      <c r="D200" s="19">
        <f t="shared" si="7"/>
        <v>1.0027999999999999</v>
      </c>
      <c r="E200" s="51">
        <f>ROUND(PRODUCT(D200:$D$350),6)</f>
        <v>1.906452</v>
      </c>
      <c r="F200" s="37"/>
      <c r="G200" s="21">
        <f t="shared" si="8"/>
        <v>0</v>
      </c>
      <c r="H200" s="29"/>
      <c r="I200" s="15"/>
      <c r="J200" s="46"/>
      <c r="K200" s="30"/>
      <c r="L200" s="28"/>
      <c r="M200" s="16"/>
      <c r="N200" s="16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DT200" s="41"/>
      <c r="DU200" s="41"/>
      <c r="DV200" s="41"/>
      <c r="DW200" s="41"/>
      <c r="DX200" s="41"/>
      <c r="DY200" s="41"/>
      <c r="DZ200" s="41"/>
      <c r="EA200" s="41"/>
      <c r="EB200" s="41"/>
      <c r="EC200" s="41"/>
      <c r="ED200" s="41"/>
      <c r="EE200" s="41"/>
      <c r="EF200" s="41"/>
      <c r="EG200" s="41"/>
      <c r="EH200" s="41"/>
      <c r="EI200" s="41"/>
      <c r="EJ200" s="41"/>
      <c r="EK200" s="41"/>
      <c r="EL200" s="41"/>
      <c r="EM200" s="41"/>
      <c r="EN200" s="41"/>
      <c r="EO200" s="41"/>
      <c r="EP200" s="41"/>
      <c r="EQ200" s="41"/>
      <c r="ER200" s="41"/>
      <c r="ES200" s="41"/>
      <c r="ET200" s="41"/>
      <c r="EU200" s="41"/>
      <c r="EV200" s="41"/>
      <c r="EW200" s="41"/>
      <c r="EX200" s="41"/>
      <c r="EY200" s="41"/>
      <c r="EZ200" s="41"/>
      <c r="FA200" s="41"/>
      <c r="FB200" s="41"/>
      <c r="FC200" s="41"/>
      <c r="FD200" s="41"/>
      <c r="FE200" s="41"/>
      <c r="FF200" s="41"/>
      <c r="FG200" s="41"/>
      <c r="FH200" s="41"/>
      <c r="FI200" s="41"/>
      <c r="FJ200" s="41"/>
      <c r="FK200" s="41"/>
      <c r="FL200" s="41"/>
      <c r="FM200" s="41"/>
      <c r="FN200" s="41"/>
      <c r="FO200" s="41"/>
      <c r="FP200" s="41"/>
      <c r="FQ200" s="41"/>
      <c r="FR200" s="41"/>
      <c r="FS200" s="41"/>
      <c r="FT200" s="41"/>
      <c r="FU200" s="41"/>
      <c r="FV200" s="41"/>
      <c r="FW200" s="41"/>
      <c r="FX200" s="41"/>
      <c r="FY200" s="41"/>
      <c r="FZ200" s="41"/>
      <c r="GA200" s="41"/>
      <c r="GB200" s="41"/>
      <c r="GC200" s="41"/>
      <c r="GD200" s="41"/>
      <c r="GE200" s="41"/>
      <c r="GF200" s="41"/>
      <c r="GG200" s="41"/>
      <c r="GH200" s="41"/>
      <c r="GI200" s="41"/>
      <c r="GJ200" s="41"/>
      <c r="GK200" s="41"/>
      <c r="GL200" s="41"/>
      <c r="GM200" s="41"/>
      <c r="GN200" s="41"/>
      <c r="GO200" s="41"/>
      <c r="GP200" s="41"/>
      <c r="GQ200" s="41"/>
      <c r="GR200" s="41"/>
      <c r="GS200" s="41"/>
      <c r="GT200" s="41"/>
      <c r="GU200" s="41"/>
      <c r="GV200" s="41"/>
      <c r="GW200" s="41"/>
      <c r="GX200" s="41"/>
      <c r="GY200" s="41"/>
      <c r="GZ200" s="41"/>
      <c r="HA200" s="41"/>
      <c r="HB200" s="41"/>
      <c r="HC200" s="41"/>
      <c r="HD200" s="41"/>
      <c r="HE200" s="41"/>
      <c r="HF200" s="41"/>
      <c r="HG200" s="41"/>
      <c r="HH200" s="41"/>
      <c r="HI200" s="41"/>
      <c r="HJ200" s="41"/>
      <c r="HK200" s="41"/>
      <c r="HL200" s="41"/>
      <c r="HM200" s="41"/>
    </row>
    <row r="201" spans="1:221" x14ac:dyDescent="0.25">
      <c r="A201" s="89">
        <f t="shared" si="9"/>
        <v>200</v>
      </c>
      <c r="B201" s="17">
        <v>40118</v>
      </c>
      <c r="C201" s="18">
        <v>0.41</v>
      </c>
      <c r="D201" s="19">
        <f t="shared" si="7"/>
        <v>1.0041</v>
      </c>
      <c r="E201" s="51">
        <f>ROUND(PRODUCT(D201:$D$350),6)</f>
        <v>1.9011279999999999</v>
      </c>
      <c r="F201" s="37"/>
      <c r="G201" s="21">
        <f t="shared" si="8"/>
        <v>0</v>
      </c>
      <c r="H201" s="29"/>
      <c r="I201" s="15"/>
      <c r="J201" s="46"/>
      <c r="K201" s="30"/>
      <c r="L201" s="28"/>
      <c r="M201" s="16"/>
      <c r="N201" s="16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DT201" s="41"/>
      <c r="DU201" s="41"/>
      <c r="DV201" s="41"/>
      <c r="DW201" s="41"/>
      <c r="DX201" s="41"/>
      <c r="DY201" s="41"/>
      <c r="DZ201" s="41"/>
      <c r="EA201" s="41"/>
      <c r="EB201" s="41"/>
      <c r="EC201" s="41"/>
      <c r="ED201" s="41"/>
      <c r="EE201" s="41"/>
      <c r="EF201" s="41"/>
      <c r="EG201" s="41"/>
      <c r="EH201" s="41"/>
      <c r="EI201" s="41"/>
      <c r="EJ201" s="41"/>
      <c r="EK201" s="41"/>
      <c r="EL201" s="41"/>
      <c r="EM201" s="41"/>
      <c r="EN201" s="41"/>
      <c r="EO201" s="41"/>
      <c r="EP201" s="41"/>
      <c r="EQ201" s="41"/>
      <c r="ER201" s="41"/>
      <c r="ES201" s="41"/>
      <c r="ET201" s="41"/>
      <c r="EU201" s="41"/>
      <c r="EV201" s="41"/>
      <c r="EW201" s="41"/>
      <c r="EX201" s="41"/>
      <c r="EY201" s="41"/>
      <c r="EZ201" s="41"/>
      <c r="FA201" s="41"/>
      <c r="FB201" s="41"/>
      <c r="FC201" s="41"/>
      <c r="FD201" s="41"/>
      <c r="FE201" s="41"/>
      <c r="FF201" s="41"/>
      <c r="FG201" s="41"/>
      <c r="FH201" s="41"/>
      <c r="FI201" s="41"/>
      <c r="FJ201" s="41"/>
      <c r="FK201" s="41"/>
      <c r="FL201" s="41"/>
      <c r="FM201" s="41"/>
      <c r="FN201" s="41"/>
      <c r="FO201" s="41"/>
      <c r="FP201" s="41"/>
      <c r="FQ201" s="41"/>
      <c r="FR201" s="41"/>
      <c r="FS201" s="41"/>
      <c r="FT201" s="41"/>
      <c r="FU201" s="41"/>
      <c r="FV201" s="41"/>
      <c r="FW201" s="41"/>
      <c r="FX201" s="41"/>
      <c r="FY201" s="41"/>
      <c r="FZ201" s="41"/>
      <c r="GA201" s="41"/>
      <c r="GB201" s="41"/>
      <c r="GC201" s="41"/>
      <c r="GD201" s="41"/>
      <c r="GE201" s="41"/>
      <c r="GF201" s="41"/>
      <c r="GG201" s="41"/>
      <c r="GH201" s="41"/>
      <c r="GI201" s="41"/>
      <c r="GJ201" s="41"/>
      <c r="GK201" s="41"/>
      <c r="GL201" s="41"/>
      <c r="GM201" s="41"/>
      <c r="GN201" s="41"/>
      <c r="GO201" s="41"/>
      <c r="GP201" s="41"/>
      <c r="GQ201" s="41"/>
      <c r="GR201" s="41"/>
      <c r="GS201" s="41"/>
      <c r="GT201" s="41"/>
      <c r="GU201" s="41"/>
      <c r="GV201" s="41"/>
      <c r="GW201" s="41"/>
      <c r="GX201" s="41"/>
      <c r="GY201" s="41"/>
      <c r="GZ201" s="41"/>
      <c r="HA201" s="41"/>
      <c r="HB201" s="41"/>
      <c r="HC201" s="41"/>
      <c r="HD201" s="41"/>
      <c r="HE201" s="41"/>
      <c r="HF201" s="41"/>
      <c r="HG201" s="41"/>
      <c r="HH201" s="41"/>
      <c r="HI201" s="41"/>
      <c r="HJ201" s="41"/>
      <c r="HK201" s="41"/>
      <c r="HL201" s="41"/>
      <c r="HM201" s="41"/>
    </row>
    <row r="202" spans="1:221" s="36" customFormat="1" x14ac:dyDescent="0.25">
      <c r="A202" s="90">
        <f t="shared" si="9"/>
        <v>201</v>
      </c>
      <c r="B202" s="22" t="s">
        <v>2</v>
      </c>
      <c r="C202" s="23">
        <f>C203</f>
        <v>0.37</v>
      </c>
      <c r="D202" s="24" t="s">
        <v>1</v>
      </c>
      <c r="E202" s="51">
        <f>ROUND(PRODUCT(D202:$D$350),6)</f>
        <v>1.8933660000000001</v>
      </c>
      <c r="F202" s="37"/>
      <c r="G202" s="26">
        <f t="shared" si="8"/>
        <v>0</v>
      </c>
      <c r="H202" s="33"/>
      <c r="I202" s="15"/>
      <c r="J202" s="47"/>
      <c r="K202" s="34"/>
      <c r="L202" s="32"/>
      <c r="M202" s="16"/>
      <c r="N202" s="16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  <c r="EA202" s="35"/>
      <c r="EB202" s="35"/>
      <c r="EC202" s="35"/>
      <c r="ED202" s="35"/>
      <c r="EE202" s="35"/>
      <c r="EF202" s="35"/>
      <c r="EG202" s="35"/>
      <c r="EH202" s="35"/>
      <c r="EI202" s="35"/>
      <c r="EJ202" s="35"/>
      <c r="EK202" s="35"/>
      <c r="EL202" s="35"/>
      <c r="EM202" s="35"/>
      <c r="EN202" s="35"/>
      <c r="EO202" s="35"/>
      <c r="EP202" s="35"/>
      <c r="EQ202" s="35"/>
      <c r="ER202" s="35"/>
      <c r="ES202" s="35"/>
      <c r="ET202" s="35"/>
      <c r="EU202" s="35"/>
      <c r="EV202" s="35"/>
      <c r="EW202" s="35"/>
      <c r="EX202" s="35"/>
      <c r="EY202" s="35"/>
      <c r="EZ202" s="35"/>
      <c r="FA202" s="35"/>
      <c r="FB202" s="35"/>
      <c r="FC202" s="35"/>
      <c r="FD202" s="35"/>
      <c r="FE202" s="35"/>
      <c r="FF202" s="35"/>
      <c r="FG202" s="35"/>
      <c r="FH202" s="35"/>
      <c r="FI202" s="35"/>
      <c r="FJ202" s="35"/>
      <c r="FK202" s="35"/>
      <c r="FL202" s="35"/>
      <c r="FM202" s="35"/>
      <c r="FN202" s="35"/>
      <c r="FO202" s="35"/>
      <c r="FP202" s="35"/>
      <c r="FQ202" s="35"/>
      <c r="FR202" s="35"/>
      <c r="FS202" s="35"/>
      <c r="FT202" s="35"/>
      <c r="FU202" s="35"/>
      <c r="FV202" s="35"/>
      <c r="FW202" s="35"/>
      <c r="FX202" s="35"/>
      <c r="FY202" s="35"/>
      <c r="FZ202" s="35"/>
      <c r="GA202" s="35"/>
      <c r="GB202" s="35"/>
      <c r="GC202" s="35"/>
      <c r="GD202" s="35"/>
      <c r="GE202" s="35"/>
      <c r="GF202" s="35"/>
      <c r="GG202" s="35"/>
      <c r="GH202" s="35"/>
      <c r="GI202" s="35"/>
      <c r="GJ202" s="35"/>
      <c r="GK202" s="35"/>
      <c r="GL202" s="35"/>
      <c r="GM202" s="35"/>
      <c r="GN202" s="35"/>
      <c r="GO202" s="35"/>
      <c r="GP202" s="35"/>
      <c r="GQ202" s="35"/>
      <c r="GR202" s="35"/>
      <c r="GS202" s="35"/>
      <c r="GT202" s="35"/>
      <c r="GU202" s="35"/>
      <c r="GV202" s="35"/>
      <c r="GW202" s="35"/>
      <c r="GX202" s="35"/>
      <c r="GY202" s="35"/>
      <c r="GZ202" s="35"/>
      <c r="HA202" s="35"/>
      <c r="HB202" s="35"/>
      <c r="HC202" s="35"/>
      <c r="HD202" s="35"/>
      <c r="HE202" s="35"/>
      <c r="HF202" s="35"/>
      <c r="HG202" s="35"/>
      <c r="HH202" s="35"/>
      <c r="HI202" s="35"/>
      <c r="HJ202" s="35"/>
      <c r="HK202" s="35"/>
      <c r="HL202" s="35"/>
      <c r="HM202" s="35"/>
    </row>
    <row r="203" spans="1:221" x14ac:dyDescent="0.25">
      <c r="A203" s="89">
        <f t="shared" si="9"/>
        <v>202</v>
      </c>
      <c r="B203" s="17">
        <v>40148</v>
      </c>
      <c r="C203" s="18">
        <v>0.37</v>
      </c>
      <c r="D203" s="19">
        <f t="shared" si="7"/>
        <v>1.0037</v>
      </c>
      <c r="E203" s="51">
        <f>ROUND(PRODUCT(D203:$D$350),6)</f>
        <v>1.8933660000000001</v>
      </c>
      <c r="F203" s="37"/>
      <c r="G203" s="21">
        <f t="shared" si="8"/>
        <v>0</v>
      </c>
      <c r="H203" s="29"/>
      <c r="I203" s="15"/>
      <c r="J203" s="46"/>
      <c r="K203" s="30"/>
      <c r="L203" s="28"/>
      <c r="M203" s="16"/>
      <c r="N203" s="16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  <c r="BZ203" s="41"/>
      <c r="CA203" s="41"/>
      <c r="CB203" s="41"/>
      <c r="CC203" s="41"/>
      <c r="CD203" s="41"/>
      <c r="CE203" s="41"/>
      <c r="CF203" s="41"/>
      <c r="CG203" s="41"/>
      <c r="CH203" s="41"/>
      <c r="CI203" s="41"/>
      <c r="CJ203" s="41"/>
      <c r="CK203" s="41"/>
      <c r="CL203" s="41"/>
      <c r="CM203" s="41"/>
      <c r="CN203" s="41"/>
      <c r="CO203" s="41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1"/>
      <c r="DS203" s="41"/>
      <c r="DT203" s="41"/>
      <c r="DU203" s="41"/>
      <c r="DV203" s="41"/>
      <c r="DW203" s="41"/>
      <c r="DX203" s="41"/>
      <c r="DY203" s="41"/>
      <c r="DZ203" s="41"/>
      <c r="EA203" s="41"/>
      <c r="EB203" s="41"/>
      <c r="EC203" s="41"/>
      <c r="ED203" s="41"/>
      <c r="EE203" s="41"/>
      <c r="EF203" s="41"/>
      <c r="EG203" s="41"/>
      <c r="EH203" s="41"/>
      <c r="EI203" s="41"/>
      <c r="EJ203" s="41"/>
      <c r="EK203" s="41"/>
      <c r="EL203" s="41"/>
      <c r="EM203" s="41"/>
      <c r="EN203" s="41"/>
      <c r="EO203" s="41"/>
      <c r="EP203" s="41"/>
      <c r="EQ203" s="41"/>
      <c r="ER203" s="41"/>
      <c r="ES203" s="41"/>
      <c r="ET203" s="41"/>
      <c r="EU203" s="41"/>
      <c r="EV203" s="41"/>
      <c r="EW203" s="41"/>
      <c r="EX203" s="41"/>
      <c r="EY203" s="41"/>
      <c r="EZ203" s="41"/>
      <c r="FA203" s="41"/>
      <c r="FB203" s="41"/>
      <c r="FC203" s="41"/>
      <c r="FD203" s="41"/>
      <c r="FE203" s="41"/>
      <c r="FF203" s="41"/>
      <c r="FG203" s="41"/>
      <c r="FH203" s="41"/>
      <c r="FI203" s="41"/>
      <c r="FJ203" s="41"/>
      <c r="FK203" s="41"/>
      <c r="FL203" s="41"/>
      <c r="FM203" s="41"/>
      <c r="FN203" s="41"/>
      <c r="FO203" s="41"/>
      <c r="FP203" s="41"/>
      <c r="FQ203" s="41"/>
      <c r="FR203" s="41"/>
      <c r="FS203" s="41"/>
      <c r="FT203" s="41"/>
      <c r="FU203" s="41"/>
      <c r="FV203" s="41"/>
      <c r="FW203" s="41"/>
      <c r="FX203" s="41"/>
      <c r="FY203" s="41"/>
      <c r="FZ203" s="41"/>
      <c r="GA203" s="41"/>
      <c r="GB203" s="41"/>
      <c r="GC203" s="41"/>
      <c r="GD203" s="41"/>
      <c r="GE203" s="41"/>
      <c r="GF203" s="41"/>
      <c r="GG203" s="41"/>
      <c r="GH203" s="41"/>
      <c r="GI203" s="41"/>
      <c r="GJ203" s="41"/>
      <c r="GK203" s="41"/>
      <c r="GL203" s="41"/>
      <c r="GM203" s="41"/>
      <c r="GN203" s="41"/>
      <c r="GO203" s="41"/>
      <c r="GP203" s="41"/>
      <c r="GQ203" s="41"/>
      <c r="GR203" s="41"/>
      <c r="GS203" s="41"/>
      <c r="GT203" s="41"/>
      <c r="GU203" s="41"/>
      <c r="GV203" s="41"/>
      <c r="GW203" s="41"/>
      <c r="GX203" s="41"/>
      <c r="GY203" s="41"/>
      <c r="GZ203" s="41"/>
      <c r="HA203" s="41"/>
      <c r="HB203" s="41"/>
      <c r="HC203" s="41"/>
      <c r="HD203" s="41"/>
      <c r="HE203" s="41"/>
      <c r="HF203" s="41"/>
      <c r="HG203" s="41"/>
      <c r="HH203" s="41"/>
      <c r="HI203" s="41"/>
      <c r="HJ203" s="41"/>
      <c r="HK203" s="41"/>
      <c r="HL203" s="41"/>
      <c r="HM203" s="41"/>
    </row>
    <row r="204" spans="1:221" x14ac:dyDescent="0.25">
      <c r="A204" s="89">
        <f t="shared" si="9"/>
        <v>203</v>
      </c>
      <c r="B204" s="17">
        <v>40179</v>
      </c>
      <c r="C204" s="18">
        <v>0.75</v>
      </c>
      <c r="D204" s="19">
        <f t="shared" si="7"/>
        <v>1.0075000000000001</v>
      </c>
      <c r="E204" s="51">
        <f>ROUND(PRODUCT(D204:$D$350),6)</f>
        <v>1.8863859999999999</v>
      </c>
      <c r="F204" s="37"/>
      <c r="G204" s="21">
        <f t="shared" si="8"/>
        <v>0</v>
      </c>
      <c r="H204" s="29"/>
      <c r="I204" s="15"/>
      <c r="J204" s="46"/>
      <c r="K204" s="30"/>
      <c r="L204" s="28"/>
      <c r="M204" s="16"/>
      <c r="N204" s="16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  <c r="BF204" s="41"/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  <c r="BZ204" s="41"/>
      <c r="CA204" s="41"/>
      <c r="CB204" s="41"/>
      <c r="CC204" s="41"/>
      <c r="CD204" s="41"/>
      <c r="CE204" s="41"/>
      <c r="CF204" s="41"/>
      <c r="CG204" s="41"/>
      <c r="CH204" s="41"/>
      <c r="CI204" s="41"/>
      <c r="CJ204" s="41"/>
      <c r="CK204" s="41"/>
      <c r="CL204" s="41"/>
      <c r="CM204" s="41"/>
      <c r="CN204" s="41"/>
      <c r="CO204" s="41"/>
      <c r="CP204" s="41"/>
      <c r="CQ204" s="41"/>
      <c r="CR204" s="41"/>
      <c r="CS204" s="41"/>
      <c r="CT204" s="41"/>
      <c r="CU204" s="41"/>
      <c r="CV204" s="41"/>
      <c r="CW204" s="41"/>
      <c r="CX204" s="41"/>
      <c r="CY204" s="41"/>
      <c r="CZ204" s="41"/>
      <c r="DA204" s="41"/>
      <c r="DB204" s="41"/>
      <c r="DC204" s="41"/>
      <c r="DD204" s="41"/>
      <c r="DE204" s="41"/>
      <c r="DF204" s="41"/>
      <c r="DG204" s="41"/>
      <c r="DH204" s="41"/>
      <c r="DI204" s="41"/>
      <c r="DJ204" s="41"/>
      <c r="DK204" s="41"/>
      <c r="DL204" s="41"/>
      <c r="DM204" s="41"/>
      <c r="DN204" s="41"/>
      <c r="DO204" s="41"/>
      <c r="DP204" s="41"/>
      <c r="DQ204" s="41"/>
      <c r="DR204" s="41"/>
      <c r="DS204" s="41"/>
      <c r="DT204" s="41"/>
      <c r="DU204" s="41"/>
      <c r="DV204" s="41"/>
      <c r="DW204" s="41"/>
      <c r="DX204" s="41"/>
      <c r="DY204" s="41"/>
      <c r="DZ204" s="41"/>
      <c r="EA204" s="41"/>
      <c r="EB204" s="41"/>
      <c r="EC204" s="41"/>
      <c r="ED204" s="41"/>
      <c r="EE204" s="41"/>
      <c r="EF204" s="41"/>
      <c r="EG204" s="41"/>
      <c r="EH204" s="41"/>
      <c r="EI204" s="41"/>
      <c r="EJ204" s="41"/>
      <c r="EK204" s="41"/>
      <c r="EL204" s="41"/>
      <c r="EM204" s="41"/>
      <c r="EN204" s="41"/>
      <c r="EO204" s="41"/>
      <c r="EP204" s="41"/>
      <c r="EQ204" s="41"/>
      <c r="ER204" s="41"/>
      <c r="ES204" s="41"/>
      <c r="ET204" s="41"/>
      <c r="EU204" s="41"/>
      <c r="EV204" s="41"/>
      <c r="EW204" s="41"/>
      <c r="EX204" s="41"/>
      <c r="EY204" s="41"/>
      <c r="EZ204" s="41"/>
      <c r="FA204" s="41"/>
      <c r="FB204" s="41"/>
      <c r="FC204" s="41"/>
      <c r="FD204" s="41"/>
      <c r="FE204" s="41"/>
      <c r="FF204" s="41"/>
      <c r="FG204" s="41"/>
      <c r="FH204" s="41"/>
      <c r="FI204" s="41"/>
      <c r="FJ204" s="41"/>
      <c r="FK204" s="41"/>
      <c r="FL204" s="41"/>
      <c r="FM204" s="41"/>
      <c r="FN204" s="41"/>
      <c r="FO204" s="41"/>
      <c r="FP204" s="41"/>
      <c r="FQ204" s="41"/>
      <c r="FR204" s="41"/>
      <c r="FS204" s="41"/>
      <c r="FT204" s="41"/>
      <c r="FU204" s="41"/>
      <c r="FV204" s="41"/>
      <c r="FW204" s="41"/>
      <c r="FX204" s="41"/>
      <c r="FY204" s="41"/>
      <c r="FZ204" s="41"/>
      <c r="GA204" s="41"/>
      <c r="GB204" s="41"/>
      <c r="GC204" s="41"/>
      <c r="GD204" s="41"/>
      <c r="GE204" s="41"/>
      <c r="GF204" s="41"/>
      <c r="GG204" s="41"/>
      <c r="GH204" s="41"/>
      <c r="GI204" s="41"/>
      <c r="GJ204" s="41"/>
      <c r="GK204" s="41"/>
      <c r="GL204" s="41"/>
      <c r="GM204" s="41"/>
      <c r="GN204" s="41"/>
      <c r="GO204" s="41"/>
      <c r="GP204" s="41"/>
      <c r="GQ204" s="41"/>
      <c r="GR204" s="41"/>
      <c r="GS204" s="41"/>
      <c r="GT204" s="41"/>
      <c r="GU204" s="41"/>
      <c r="GV204" s="41"/>
      <c r="GW204" s="41"/>
      <c r="GX204" s="41"/>
      <c r="GY204" s="41"/>
      <c r="GZ204" s="41"/>
      <c r="HA204" s="41"/>
      <c r="HB204" s="41"/>
      <c r="HC204" s="41"/>
      <c r="HD204" s="41"/>
      <c r="HE204" s="41"/>
      <c r="HF204" s="41"/>
      <c r="HG204" s="41"/>
      <c r="HH204" s="41"/>
      <c r="HI204" s="41"/>
      <c r="HJ204" s="41"/>
      <c r="HK204" s="41"/>
      <c r="HL204" s="41"/>
      <c r="HM204" s="41"/>
    </row>
    <row r="205" spans="1:221" x14ac:dyDescent="0.25">
      <c r="A205" s="89">
        <f t="shared" si="9"/>
        <v>204</v>
      </c>
      <c r="B205" s="17">
        <v>40210</v>
      </c>
      <c r="C205" s="18">
        <v>0.78</v>
      </c>
      <c r="D205" s="19">
        <f t="shared" si="7"/>
        <v>1.0078</v>
      </c>
      <c r="E205" s="51">
        <f>ROUND(PRODUCT(D205:$D$350),6)</f>
        <v>1.8723430000000001</v>
      </c>
      <c r="F205" s="37"/>
      <c r="G205" s="21">
        <f t="shared" si="8"/>
        <v>0</v>
      </c>
      <c r="H205" s="29"/>
      <c r="I205" s="15"/>
      <c r="J205" s="46"/>
      <c r="K205" s="30"/>
      <c r="L205" s="28"/>
      <c r="M205" s="16"/>
      <c r="N205" s="16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  <c r="BF205" s="41"/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  <c r="BZ205" s="41"/>
      <c r="CA205" s="41"/>
      <c r="CB205" s="41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1"/>
      <c r="DS205" s="41"/>
      <c r="DT205" s="41"/>
      <c r="DU205" s="41"/>
      <c r="DV205" s="41"/>
      <c r="DW205" s="41"/>
      <c r="DX205" s="41"/>
      <c r="DY205" s="41"/>
      <c r="DZ205" s="41"/>
      <c r="EA205" s="41"/>
      <c r="EB205" s="41"/>
      <c r="EC205" s="41"/>
      <c r="ED205" s="41"/>
      <c r="EE205" s="41"/>
      <c r="EF205" s="41"/>
      <c r="EG205" s="41"/>
      <c r="EH205" s="41"/>
      <c r="EI205" s="41"/>
      <c r="EJ205" s="41"/>
      <c r="EK205" s="41"/>
      <c r="EL205" s="41"/>
      <c r="EM205" s="41"/>
      <c r="EN205" s="41"/>
      <c r="EO205" s="41"/>
      <c r="EP205" s="41"/>
      <c r="EQ205" s="41"/>
      <c r="ER205" s="41"/>
      <c r="ES205" s="41"/>
      <c r="ET205" s="41"/>
      <c r="EU205" s="41"/>
      <c r="EV205" s="41"/>
      <c r="EW205" s="41"/>
      <c r="EX205" s="41"/>
      <c r="EY205" s="41"/>
      <c r="EZ205" s="41"/>
      <c r="FA205" s="41"/>
      <c r="FB205" s="41"/>
      <c r="FC205" s="41"/>
      <c r="FD205" s="41"/>
      <c r="FE205" s="41"/>
      <c r="FF205" s="41"/>
      <c r="FG205" s="41"/>
      <c r="FH205" s="41"/>
      <c r="FI205" s="41"/>
      <c r="FJ205" s="41"/>
      <c r="FK205" s="41"/>
      <c r="FL205" s="41"/>
      <c r="FM205" s="41"/>
      <c r="FN205" s="41"/>
      <c r="FO205" s="41"/>
      <c r="FP205" s="41"/>
      <c r="FQ205" s="41"/>
      <c r="FR205" s="41"/>
      <c r="FS205" s="41"/>
      <c r="FT205" s="41"/>
      <c r="FU205" s="41"/>
      <c r="FV205" s="41"/>
      <c r="FW205" s="41"/>
      <c r="FX205" s="41"/>
      <c r="FY205" s="41"/>
      <c r="FZ205" s="41"/>
      <c r="GA205" s="41"/>
      <c r="GB205" s="41"/>
      <c r="GC205" s="41"/>
      <c r="GD205" s="41"/>
      <c r="GE205" s="41"/>
      <c r="GF205" s="41"/>
      <c r="GG205" s="41"/>
      <c r="GH205" s="41"/>
      <c r="GI205" s="41"/>
      <c r="GJ205" s="41"/>
      <c r="GK205" s="41"/>
      <c r="GL205" s="41"/>
      <c r="GM205" s="41"/>
      <c r="GN205" s="41"/>
      <c r="GO205" s="41"/>
      <c r="GP205" s="41"/>
      <c r="GQ205" s="41"/>
      <c r="GR205" s="41"/>
      <c r="GS205" s="41"/>
      <c r="GT205" s="41"/>
      <c r="GU205" s="41"/>
      <c r="GV205" s="41"/>
      <c r="GW205" s="41"/>
      <c r="GX205" s="41"/>
      <c r="GY205" s="41"/>
      <c r="GZ205" s="41"/>
      <c r="HA205" s="41"/>
      <c r="HB205" s="41"/>
      <c r="HC205" s="41"/>
      <c r="HD205" s="41"/>
      <c r="HE205" s="41"/>
      <c r="HF205" s="41"/>
      <c r="HG205" s="41"/>
      <c r="HH205" s="41"/>
      <c r="HI205" s="41"/>
      <c r="HJ205" s="41"/>
      <c r="HK205" s="41"/>
      <c r="HL205" s="41"/>
      <c r="HM205" s="41"/>
    </row>
    <row r="206" spans="1:221" x14ac:dyDescent="0.25">
      <c r="A206" s="89">
        <f t="shared" si="9"/>
        <v>205</v>
      </c>
      <c r="B206" s="17">
        <v>40238</v>
      </c>
      <c r="C206" s="18">
        <v>0.52</v>
      </c>
      <c r="D206" s="19">
        <f t="shared" si="7"/>
        <v>1.0052000000000001</v>
      </c>
      <c r="E206" s="51">
        <f>ROUND(PRODUCT(D206:$D$350),6)</f>
        <v>1.8578520000000001</v>
      </c>
      <c r="F206" s="37"/>
      <c r="G206" s="21">
        <f t="shared" si="8"/>
        <v>0</v>
      </c>
      <c r="H206" s="29"/>
      <c r="I206" s="15"/>
      <c r="J206" s="46"/>
      <c r="K206" s="30"/>
      <c r="L206" s="28"/>
      <c r="M206" s="16"/>
      <c r="N206" s="16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  <c r="BZ206" s="41"/>
      <c r="CA206" s="41"/>
      <c r="CB206" s="41"/>
      <c r="CC206" s="41"/>
      <c r="CD206" s="41"/>
      <c r="CE206" s="41"/>
      <c r="CF206" s="41"/>
      <c r="CG206" s="41"/>
      <c r="CH206" s="41"/>
      <c r="CI206" s="41"/>
      <c r="CJ206" s="41"/>
      <c r="CK206" s="41"/>
      <c r="CL206" s="41"/>
      <c r="CM206" s="41"/>
      <c r="CN206" s="41"/>
      <c r="CO206" s="41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1"/>
      <c r="DS206" s="41"/>
      <c r="DT206" s="41"/>
      <c r="DU206" s="41"/>
      <c r="DV206" s="41"/>
      <c r="DW206" s="41"/>
      <c r="DX206" s="41"/>
      <c r="DY206" s="41"/>
      <c r="DZ206" s="41"/>
      <c r="EA206" s="41"/>
      <c r="EB206" s="41"/>
      <c r="EC206" s="41"/>
      <c r="ED206" s="41"/>
      <c r="EE206" s="41"/>
      <c r="EF206" s="41"/>
      <c r="EG206" s="41"/>
      <c r="EH206" s="41"/>
      <c r="EI206" s="41"/>
      <c r="EJ206" s="41"/>
      <c r="EK206" s="41"/>
      <c r="EL206" s="41"/>
      <c r="EM206" s="41"/>
      <c r="EN206" s="41"/>
      <c r="EO206" s="41"/>
      <c r="EP206" s="41"/>
      <c r="EQ206" s="41"/>
      <c r="ER206" s="41"/>
      <c r="ES206" s="41"/>
      <c r="ET206" s="41"/>
      <c r="EU206" s="41"/>
      <c r="EV206" s="41"/>
      <c r="EW206" s="41"/>
      <c r="EX206" s="41"/>
      <c r="EY206" s="41"/>
      <c r="EZ206" s="41"/>
      <c r="FA206" s="41"/>
      <c r="FB206" s="41"/>
      <c r="FC206" s="41"/>
      <c r="FD206" s="41"/>
      <c r="FE206" s="41"/>
      <c r="FF206" s="41"/>
      <c r="FG206" s="41"/>
      <c r="FH206" s="41"/>
      <c r="FI206" s="41"/>
      <c r="FJ206" s="41"/>
      <c r="FK206" s="41"/>
      <c r="FL206" s="41"/>
      <c r="FM206" s="41"/>
      <c r="FN206" s="41"/>
      <c r="FO206" s="41"/>
      <c r="FP206" s="41"/>
      <c r="FQ206" s="41"/>
      <c r="FR206" s="41"/>
      <c r="FS206" s="41"/>
      <c r="FT206" s="41"/>
      <c r="FU206" s="41"/>
      <c r="FV206" s="41"/>
      <c r="FW206" s="41"/>
      <c r="FX206" s="41"/>
      <c r="FY206" s="41"/>
      <c r="FZ206" s="41"/>
      <c r="GA206" s="41"/>
      <c r="GB206" s="41"/>
      <c r="GC206" s="41"/>
      <c r="GD206" s="41"/>
      <c r="GE206" s="41"/>
      <c r="GF206" s="41"/>
      <c r="GG206" s="41"/>
      <c r="GH206" s="41"/>
      <c r="GI206" s="41"/>
      <c r="GJ206" s="41"/>
      <c r="GK206" s="41"/>
      <c r="GL206" s="41"/>
      <c r="GM206" s="41"/>
      <c r="GN206" s="41"/>
      <c r="GO206" s="41"/>
      <c r="GP206" s="41"/>
      <c r="GQ206" s="41"/>
      <c r="GR206" s="41"/>
      <c r="GS206" s="41"/>
      <c r="GT206" s="41"/>
      <c r="GU206" s="41"/>
      <c r="GV206" s="41"/>
      <c r="GW206" s="41"/>
      <c r="GX206" s="41"/>
      <c r="GY206" s="41"/>
      <c r="GZ206" s="41"/>
      <c r="HA206" s="41"/>
      <c r="HB206" s="41"/>
      <c r="HC206" s="41"/>
      <c r="HD206" s="41"/>
      <c r="HE206" s="41"/>
      <c r="HF206" s="41"/>
      <c r="HG206" s="41"/>
      <c r="HH206" s="41"/>
      <c r="HI206" s="41"/>
      <c r="HJ206" s="41"/>
      <c r="HK206" s="41"/>
      <c r="HL206" s="41"/>
      <c r="HM206" s="41"/>
    </row>
    <row r="207" spans="1:221" x14ac:dyDescent="0.25">
      <c r="A207" s="89">
        <f t="shared" si="9"/>
        <v>206</v>
      </c>
      <c r="B207" s="17">
        <v>40269</v>
      </c>
      <c r="C207" s="18">
        <v>0.56999999999999995</v>
      </c>
      <c r="D207" s="19">
        <f t="shared" si="7"/>
        <v>1.0057</v>
      </c>
      <c r="E207" s="51">
        <f>ROUND(PRODUCT(D207:$D$350),6)</f>
        <v>1.848241</v>
      </c>
      <c r="F207" s="37"/>
      <c r="G207" s="21">
        <f t="shared" si="8"/>
        <v>0</v>
      </c>
      <c r="H207" s="29"/>
      <c r="I207" s="15"/>
      <c r="J207" s="30"/>
      <c r="K207" s="30"/>
      <c r="L207" s="28"/>
      <c r="M207" s="16"/>
      <c r="N207" s="16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  <c r="BZ207" s="41"/>
      <c r="CA207" s="41"/>
      <c r="CB207" s="41"/>
      <c r="CC207" s="41"/>
      <c r="CD207" s="41"/>
      <c r="CE207" s="41"/>
      <c r="CF207" s="41"/>
      <c r="CG207" s="41"/>
      <c r="CH207" s="41"/>
      <c r="CI207" s="41"/>
      <c r="CJ207" s="41"/>
      <c r="CK207" s="41"/>
      <c r="CL207" s="41"/>
      <c r="CM207" s="41"/>
      <c r="CN207" s="41"/>
      <c r="CO207" s="41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1"/>
      <c r="DS207" s="41"/>
      <c r="DT207" s="41"/>
      <c r="DU207" s="41"/>
      <c r="DV207" s="41"/>
      <c r="DW207" s="41"/>
      <c r="DX207" s="41"/>
      <c r="DY207" s="41"/>
      <c r="DZ207" s="41"/>
      <c r="EA207" s="41"/>
      <c r="EB207" s="41"/>
      <c r="EC207" s="41"/>
      <c r="ED207" s="41"/>
      <c r="EE207" s="41"/>
      <c r="EF207" s="41"/>
      <c r="EG207" s="41"/>
      <c r="EH207" s="41"/>
      <c r="EI207" s="41"/>
      <c r="EJ207" s="41"/>
      <c r="EK207" s="41"/>
      <c r="EL207" s="41"/>
      <c r="EM207" s="41"/>
      <c r="EN207" s="41"/>
      <c r="EO207" s="41"/>
      <c r="EP207" s="41"/>
      <c r="EQ207" s="41"/>
      <c r="ER207" s="41"/>
      <c r="ES207" s="41"/>
      <c r="ET207" s="41"/>
      <c r="EU207" s="41"/>
      <c r="EV207" s="41"/>
      <c r="EW207" s="41"/>
      <c r="EX207" s="41"/>
      <c r="EY207" s="41"/>
      <c r="EZ207" s="41"/>
      <c r="FA207" s="41"/>
      <c r="FB207" s="41"/>
      <c r="FC207" s="41"/>
      <c r="FD207" s="41"/>
      <c r="FE207" s="41"/>
      <c r="FF207" s="41"/>
      <c r="FG207" s="41"/>
      <c r="FH207" s="41"/>
      <c r="FI207" s="41"/>
      <c r="FJ207" s="41"/>
      <c r="FK207" s="41"/>
      <c r="FL207" s="41"/>
      <c r="FM207" s="41"/>
      <c r="FN207" s="41"/>
      <c r="FO207" s="41"/>
      <c r="FP207" s="41"/>
      <c r="FQ207" s="41"/>
      <c r="FR207" s="41"/>
      <c r="FS207" s="41"/>
      <c r="FT207" s="41"/>
      <c r="FU207" s="41"/>
      <c r="FV207" s="41"/>
      <c r="FW207" s="41"/>
      <c r="FX207" s="41"/>
      <c r="FY207" s="41"/>
      <c r="FZ207" s="41"/>
      <c r="GA207" s="41"/>
      <c r="GB207" s="41"/>
      <c r="GC207" s="41"/>
      <c r="GD207" s="41"/>
      <c r="GE207" s="41"/>
      <c r="GF207" s="41"/>
      <c r="GG207" s="41"/>
      <c r="GH207" s="41"/>
      <c r="GI207" s="41"/>
      <c r="GJ207" s="41"/>
      <c r="GK207" s="41"/>
      <c r="GL207" s="41"/>
      <c r="GM207" s="41"/>
      <c r="GN207" s="41"/>
      <c r="GO207" s="41"/>
      <c r="GP207" s="41"/>
      <c r="GQ207" s="41"/>
      <c r="GR207" s="41"/>
      <c r="GS207" s="41"/>
      <c r="GT207" s="41"/>
      <c r="GU207" s="41"/>
      <c r="GV207" s="41"/>
      <c r="GW207" s="41"/>
      <c r="GX207" s="41"/>
      <c r="GY207" s="41"/>
      <c r="GZ207" s="41"/>
      <c r="HA207" s="41"/>
      <c r="HB207" s="41"/>
      <c r="HC207" s="41"/>
      <c r="HD207" s="41"/>
      <c r="HE207" s="41"/>
      <c r="HF207" s="41"/>
      <c r="HG207" s="41"/>
      <c r="HH207" s="41"/>
      <c r="HI207" s="41"/>
      <c r="HJ207" s="41"/>
      <c r="HK207" s="41"/>
      <c r="HL207" s="41"/>
      <c r="HM207" s="41"/>
    </row>
    <row r="208" spans="1:221" x14ac:dyDescent="0.25">
      <c r="A208" s="89">
        <f t="shared" si="9"/>
        <v>207</v>
      </c>
      <c r="B208" s="17">
        <v>40299</v>
      </c>
      <c r="C208" s="18">
        <v>0.43</v>
      </c>
      <c r="D208" s="19">
        <f t="shared" si="7"/>
        <v>1.0043</v>
      </c>
      <c r="E208" s="51">
        <f>ROUND(PRODUCT(D208:$D$350),6)</f>
        <v>1.837766</v>
      </c>
      <c r="F208" s="37"/>
      <c r="G208" s="21">
        <f t="shared" si="8"/>
        <v>0</v>
      </c>
      <c r="H208" s="29"/>
      <c r="I208" s="15"/>
      <c r="J208" s="30"/>
      <c r="K208" s="30"/>
      <c r="L208" s="28"/>
      <c r="M208" s="16"/>
      <c r="N208" s="16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  <c r="BZ208" s="41"/>
      <c r="CA208" s="41"/>
      <c r="CB208" s="41"/>
      <c r="CC208" s="41"/>
      <c r="CD208" s="41"/>
      <c r="CE208" s="41"/>
      <c r="CF208" s="41"/>
      <c r="CG208" s="41"/>
      <c r="CH208" s="41"/>
      <c r="CI208" s="41"/>
      <c r="CJ208" s="41"/>
      <c r="CK208" s="41"/>
      <c r="CL208" s="41"/>
      <c r="CM208" s="41"/>
      <c r="CN208" s="41"/>
      <c r="CO208" s="41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1"/>
      <c r="DS208" s="41"/>
      <c r="DT208" s="41"/>
      <c r="DU208" s="41"/>
      <c r="DV208" s="41"/>
      <c r="DW208" s="41"/>
      <c r="DX208" s="41"/>
      <c r="DY208" s="41"/>
      <c r="DZ208" s="41"/>
      <c r="EA208" s="41"/>
      <c r="EB208" s="41"/>
      <c r="EC208" s="41"/>
      <c r="ED208" s="41"/>
      <c r="EE208" s="41"/>
      <c r="EF208" s="41"/>
      <c r="EG208" s="41"/>
      <c r="EH208" s="41"/>
      <c r="EI208" s="41"/>
      <c r="EJ208" s="41"/>
      <c r="EK208" s="41"/>
      <c r="EL208" s="41"/>
      <c r="EM208" s="41"/>
      <c r="EN208" s="41"/>
      <c r="EO208" s="41"/>
      <c r="EP208" s="41"/>
      <c r="EQ208" s="41"/>
      <c r="ER208" s="41"/>
      <c r="ES208" s="41"/>
      <c r="ET208" s="41"/>
      <c r="EU208" s="41"/>
      <c r="EV208" s="41"/>
      <c r="EW208" s="41"/>
      <c r="EX208" s="41"/>
      <c r="EY208" s="41"/>
      <c r="EZ208" s="41"/>
      <c r="FA208" s="41"/>
      <c r="FB208" s="41"/>
      <c r="FC208" s="41"/>
      <c r="FD208" s="41"/>
      <c r="FE208" s="41"/>
      <c r="FF208" s="41"/>
      <c r="FG208" s="41"/>
      <c r="FH208" s="41"/>
      <c r="FI208" s="41"/>
      <c r="FJ208" s="41"/>
      <c r="FK208" s="41"/>
      <c r="FL208" s="41"/>
      <c r="FM208" s="41"/>
      <c r="FN208" s="41"/>
      <c r="FO208" s="41"/>
      <c r="FP208" s="41"/>
      <c r="FQ208" s="41"/>
      <c r="FR208" s="41"/>
      <c r="FS208" s="41"/>
      <c r="FT208" s="41"/>
      <c r="FU208" s="41"/>
      <c r="FV208" s="41"/>
      <c r="FW208" s="41"/>
      <c r="FX208" s="41"/>
      <c r="FY208" s="41"/>
      <c r="FZ208" s="41"/>
      <c r="GA208" s="41"/>
      <c r="GB208" s="41"/>
      <c r="GC208" s="41"/>
      <c r="GD208" s="41"/>
      <c r="GE208" s="41"/>
      <c r="GF208" s="41"/>
      <c r="GG208" s="41"/>
      <c r="GH208" s="41"/>
      <c r="GI208" s="41"/>
      <c r="GJ208" s="41"/>
      <c r="GK208" s="41"/>
      <c r="GL208" s="41"/>
      <c r="GM208" s="41"/>
      <c r="GN208" s="41"/>
      <c r="GO208" s="41"/>
      <c r="GP208" s="41"/>
      <c r="GQ208" s="41"/>
      <c r="GR208" s="41"/>
      <c r="GS208" s="41"/>
      <c r="GT208" s="41"/>
      <c r="GU208" s="41"/>
      <c r="GV208" s="41"/>
      <c r="GW208" s="41"/>
      <c r="GX208" s="41"/>
      <c r="GY208" s="41"/>
      <c r="GZ208" s="41"/>
      <c r="HA208" s="41"/>
      <c r="HB208" s="41"/>
      <c r="HC208" s="41"/>
      <c r="HD208" s="41"/>
      <c r="HE208" s="41"/>
      <c r="HF208" s="41"/>
      <c r="HG208" s="41"/>
      <c r="HH208" s="41"/>
      <c r="HI208" s="41"/>
      <c r="HJ208" s="41"/>
      <c r="HK208" s="41"/>
      <c r="HL208" s="41"/>
      <c r="HM208" s="41"/>
    </row>
    <row r="209" spans="1:221" x14ac:dyDescent="0.25">
      <c r="A209" s="89">
        <f t="shared" si="9"/>
        <v>208</v>
      </c>
      <c r="B209" s="17">
        <v>40330</v>
      </c>
      <c r="C209" s="18">
        <v>0</v>
      </c>
      <c r="D209" s="19">
        <f t="shared" si="7"/>
        <v>1</v>
      </c>
      <c r="E209" s="51">
        <f>ROUND(PRODUCT(D209:$D$350),6)</f>
        <v>1.8298970000000001</v>
      </c>
      <c r="F209" s="37"/>
      <c r="G209" s="21">
        <f t="shared" si="8"/>
        <v>0</v>
      </c>
      <c r="H209" s="29"/>
      <c r="I209" s="15"/>
      <c r="J209" s="30"/>
      <c r="K209" s="30"/>
      <c r="L209" s="28"/>
      <c r="M209" s="16"/>
      <c r="N209" s="16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  <c r="BZ209" s="41"/>
      <c r="CA209" s="41"/>
      <c r="CB209" s="41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1"/>
      <c r="DS209" s="41"/>
      <c r="DT209" s="41"/>
      <c r="DU209" s="41"/>
      <c r="DV209" s="41"/>
      <c r="DW209" s="41"/>
      <c r="DX209" s="41"/>
      <c r="DY209" s="41"/>
      <c r="DZ209" s="41"/>
      <c r="EA209" s="41"/>
      <c r="EB209" s="41"/>
      <c r="EC209" s="41"/>
      <c r="ED209" s="41"/>
      <c r="EE209" s="41"/>
      <c r="EF209" s="41"/>
      <c r="EG209" s="41"/>
      <c r="EH209" s="41"/>
      <c r="EI209" s="41"/>
      <c r="EJ209" s="41"/>
      <c r="EK209" s="41"/>
      <c r="EL209" s="41"/>
      <c r="EM209" s="41"/>
      <c r="EN209" s="41"/>
      <c r="EO209" s="41"/>
      <c r="EP209" s="41"/>
      <c r="EQ209" s="41"/>
      <c r="ER209" s="41"/>
      <c r="ES209" s="41"/>
      <c r="ET209" s="41"/>
      <c r="EU209" s="41"/>
      <c r="EV209" s="41"/>
      <c r="EW209" s="41"/>
      <c r="EX209" s="41"/>
      <c r="EY209" s="41"/>
      <c r="EZ209" s="41"/>
      <c r="FA209" s="41"/>
      <c r="FB209" s="41"/>
      <c r="FC209" s="41"/>
      <c r="FD209" s="41"/>
      <c r="FE209" s="41"/>
      <c r="FF209" s="41"/>
      <c r="FG209" s="41"/>
      <c r="FH209" s="41"/>
      <c r="FI209" s="41"/>
      <c r="FJ209" s="41"/>
      <c r="FK209" s="41"/>
      <c r="FL209" s="41"/>
      <c r="FM209" s="41"/>
      <c r="FN209" s="41"/>
      <c r="FO209" s="41"/>
      <c r="FP209" s="41"/>
      <c r="FQ209" s="41"/>
      <c r="FR209" s="41"/>
      <c r="FS209" s="41"/>
      <c r="FT209" s="41"/>
      <c r="FU209" s="41"/>
      <c r="FV209" s="41"/>
      <c r="FW209" s="41"/>
      <c r="FX209" s="41"/>
      <c r="FY209" s="41"/>
      <c r="FZ209" s="41"/>
      <c r="GA209" s="41"/>
      <c r="GB209" s="41"/>
      <c r="GC209" s="41"/>
      <c r="GD209" s="41"/>
      <c r="GE209" s="41"/>
      <c r="GF209" s="41"/>
      <c r="GG209" s="41"/>
      <c r="GH209" s="41"/>
      <c r="GI209" s="41"/>
      <c r="GJ209" s="41"/>
      <c r="GK209" s="41"/>
      <c r="GL209" s="41"/>
      <c r="GM209" s="41"/>
      <c r="GN209" s="41"/>
      <c r="GO209" s="41"/>
      <c r="GP209" s="41"/>
      <c r="GQ209" s="41"/>
      <c r="GR209" s="41"/>
      <c r="GS209" s="41"/>
      <c r="GT209" s="41"/>
      <c r="GU209" s="41"/>
      <c r="GV209" s="41"/>
      <c r="GW209" s="41"/>
      <c r="GX209" s="41"/>
      <c r="GY209" s="41"/>
      <c r="GZ209" s="41"/>
      <c r="HA209" s="41"/>
      <c r="HB209" s="41"/>
      <c r="HC209" s="41"/>
      <c r="HD209" s="41"/>
      <c r="HE209" s="41"/>
      <c r="HF209" s="41"/>
      <c r="HG209" s="41"/>
      <c r="HH209" s="41"/>
      <c r="HI209" s="41"/>
      <c r="HJ209" s="41"/>
      <c r="HK209" s="41"/>
      <c r="HL209" s="41"/>
      <c r="HM209" s="41"/>
    </row>
    <row r="210" spans="1:221" x14ac:dyDescent="0.25">
      <c r="A210" s="89">
        <f t="shared" si="9"/>
        <v>209</v>
      </c>
      <c r="B210" s="17">
        <v>40360</v>
      </c>
      <c r="C210" s="18">
        <v>0.01</v>
      </c>
      <c r="D210" s="19">
        <f t="shared" si="7"/>
        <v>1.0001</v>
      </c>
      <c r="E210" s="51">
        <f>ROUND(PRODUCT(D210:$D$350),6)</f>
        <v>1.8298970000000001</v>
      </c>
      <c r="F210" s="37"/>
      <c r="G210" s="21">
        <f t="shared" si="8"/>
        <v>0</v>
      </c>
      <c r="H210" s="29"/>
      <c r="I210" s="15"/>
      <c r="J210" s="30"/>
      <c r="K210" s="30"/>
      <c r="L210" s="28"/>
      <c r="M210" s="16"/>
      <c r="N210" s="16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  <c r="BZ210" s="41"/>
      <c r="CA210" s="41"/>
      <c r="CB210" s="41"/>
      <c r="CC210" s="41"/>
      <c r="CD210" s="41"/>
      <c r="CE210" s="41"/>
      <c r="CF210" s="41"/>
      <c r="CG210" s="41"/>
      <c r="CH210" s="41"/>
      <c r="CI210" s="41"/>
      <c r="CJ210" s="41"/>
      <c r="CK210" s="41"/>
      <c r="CL210" s="41"/>
      <c r="CM210" s="41"/>
      <c r="CN210" s="41"/>
      <c r="CO210" s="41"/>
      <c r="CP210" s="41"/>
      <c r="CQ210" s="41"/>
      <c r="CR210" s="41"/>
      <c r="CS210" s="41"/>
      <c r="CT210" s="41"/>
      <c r="CU210" s="41"/>
      <c r="CV210" s="41"/>
      <c r="CW210" s="41"/>
      <c r="CX210" s="41"/>
      <c r="CY210" s="41"/>
      <c r="CZ210" s="41"/>
      <c r="DA210" s="41"/>
      <c r="DB210" s="41"/>
      <c r="DC210" s="41"/>
      <c r="DD210" s="41"/>
      <c r="DE210" s="41"/>
      <c r="DF210" s="41"/>
      <c r="DG210" s="41"/>
      <c r="DH210" s="41"/>
      <c r="DI210" s="41"/>
      <c r="DJ210" s="41"/>
      <c r="DK210" s="41"/>
      <c r="DL210" s="41"/>
      <c r="DM210" s="41"/>
      <c r="DN210" s="41"/>
      <c r="DO210" s="41"/>
      <c r="DP210" s="41"/>
      <c r="DQ210" s="41"/>
      <c r="DR210" s="41"/>
      <c r="DS210" s="41"/>
      <c r="DT210" s="41"/>
      <c r="DU210" s="41"/>
      <c r="DV210" s="41"/>
      <c r="DW210" s="41"/>
      <c r="DX210" s="41"/>
      <c r="DY210" s="41"/>
      <c r="DZ210" s="41"/>
      <c r="EA210" s="41"/>
      <c r="EB210" s="41"/>
      <c r="EC210" s="41"/>
      <c r="ED210" s="41"/>
      <c r="EE210" s="41"/>
      <c r="EF210" s="41"/>
      <c r="EG210" s="41"/>
      <c r="EH210" s="41"/>
      <c r="EI210" s="41"/>
      <c r="EJ210" s="41"/>
      <c r="EK210" s="41"/>
      <c r="EL210" s="41"/>
      <c r="EM210" s="41"/>
      <c r="EN210" s="41"/>
      <c r="EO210" s="41"/>
      <c r="EP210" s="41"/>
      <c r="EQ210" s="41"/>
      <c r="ER210" s="41"/>
      <c r="ES210" s="41"/>
      <c r="ET210" s="41"/>
      <c r="EU210" s="41"/>
      <c r="EV210" s="41"/>
      <c r="EW210" s="41"/>
      <c r="EX210" s="41"/>
      <c r="EY210" s="41"/>
      <c r="EZ210" s="41"/>
      <c r="FA210" s="41"/>
      <c r="FB210" s="41"/>
      <c r="FC210" s="41"/>
      <c r="FD210" s="41"/>
      <c r="FE210" s="41"/>
      <c r="FF210" s="41"/>
      <c r="FG210" s="41"/>
      <c r="FH210" s="41"/>
      <c r="FI210" s="41"/>
      <c r="FJ210" s="41"/>
      <c r="FK210" s="41"/>
      <c r="FL210" s="41"/>
      <c r="FM210" s="41"/>
      <c r="FN210" s="41"/>
      <c r="FO210" s="41"/>
      <c r="FP210" s="41"/>
      <c r="FQ210" s="41"/>
      <c r="FR210" s="41"/>
      <c r="FS210" s="41"/>
      <c r="FT210" s="41"/>
      <c r="FU210" s="41"/>
      <c r="FV210" s="41"/>
      <c r="FW210" s="41"/>
      <c r="FX210" s="41"/>
      <c r="FY210" s="41"/>
      <c r="FZ210" s="41"/>
      <c r="GA210" s="41"/>
      <c r="GB210" s="41"/>
      <c r="GC210" s="41"/>
      <c r="GD210" s="41"/>
      <c r="GE210" s="41"/>
      <c r="GF210" s="41"/>
      <c r="GG210" s="41"/>
      <c r="GH210" s="41"/>
      <c r="GI210" s="41"/>
      <c r="GJ210" s="41"/>
      <c r="GK210" s="41"/>
      <c r="GL210" s="41"/>
      <c r="GM210" s="41"/>
      <c r="GN210" s="41"/>
      <c r="GO210" s="41"/>
      <c r="GP210" s="41"/>
      <c r="GQ210" s="41"/>
      <c r="GR210" s="41"/>
      <c r="GS210" s="41"/>
      <c r="GT210" s="41"/>
      <c r="GU210" s="41"/>
      <c r="GV210" s="41"/>
      <c r="GW210" s="41"/>
      <c r="GX210" s="41"/>
      <c r="GY210" s="41"/>
      <c r="GZ210" s="41"/>
      <c r="HA210" s="41"/>
      <c r="HB210" s="41"/>
      <c r="HC210" s="41"/>
      <c r="HD210" s="41"/>
      <c r="HE210" s="41"/>
      <c r="HF210" s="41"/>
      <c r="HG210" s="41"/>
      <c r="HH210" s="41"/>
      <c r="HI210" s="41"/>
      <c r="HJ210" s="41"/>
      <c r="HK210" s="41"/>
      <c r="HL210" s="41"/>
      <c r="HM210" s="41"/>
    </row>
    <row r="211" spans="1:221" x14ac:dyDescent="0.25">
      <c r="A211" s="89">
        <f t="shared" si="9"/>
        <v>210</v>
      </c>
      <c r="B211" s="17">
        <v>40391</v>
      </c>
      <c r="C211" s="18">
        <v>0.04</v>
      </c>
      <c r="D211" s="19">
        <f t="shared" ref="D211:D296" si="10">ROUND(1+C211/100,6)</f>
        <v>1.0004</v>
      </c>
      <c r="E211" s="51">
        <f>ROUND(PRODUCT(D211:$D$350),6)</f>
        <v>1.8297140000000001</v>
      </c>
      <c r="F211" s="37"/>
      <c r="G211" s="21">
        <f t="shared" ref="G211:G274" si="11">ROUND(F211*E211,2)</f>
        <v>0</v>
      </c>
      <c r="H211" s="29"/>
      <c r="I211" s="15"/>
      <c r="J211" s="30"/>
      <c r="K211" s="30"/>
      <c r="L211" s="28"/>
      <c r="M211" s="16"/>
      <c r="N211" s="16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  <c r="BZ211" s="41"/>
      <c r="CA211" s="41"/>
      <c r="CB211" s="41"/>
      <c r="CC211" s="41"/>
      <c r="CD211" s="41"/>
      <c r="CE211" s="41"/>
      <c r="CF211" s="41"/>
      <c r="CG211" s="41"/>
      <c r="CH211" s="41"/>
      <c r="CI211" s="41"/>
      <c r="CJ211" s="41"/>
      <c r="CK211" s="41"/>
      <c r="CL211" s="41"/>
      <c r="CM211" s="41"/>
      <c r="CN211" s="41"/>
      <c r="CO211" s="41"/>
      <c r="CP211" s="41"/>
      <c r="CQ211" s="41"/>
      <c r="CR211" s="41"/>
      <c r="CS211" s="41"/>
      <c r="CT211" s="41"/>
      <c r="CU211" s="41"/>
      <c r="CV211" s="41"/>
      <c r="CW211" s="41"/>
      <c r="CX211" s="41"/>
      <c r="CY211" s="41"/>
      <c r="CZ211" s="41"/>
      <c r="DA211" s="41"/>
      <c r="DB211" s="41"/>
      <c r="DC211" s="41"/>
      <c r="DD211" s="41"/>
      <c r="DE211" s="41"/>
      <c r="DF211" s="41"/>
      <c r="DG211" s="41"/>
      <c r="DH211" s="41"/>
      <c r="DI211" s="41"/>
      <c r="DJ211" s="41"/>
      <c r="DK211" s="41"/>
      <c r="DL211" s="41"/>
      <c r="DM211" s="41"/>
      <c r="DN211" s="41"/>
      <c r="DO211" s="41"/>
      <c r="DP211" s="41"/>
      <c r="DQ211" s="41"/>
      <c r="DR211" s="41"/>
      <c r="DS211" s="41"/>
      <c r="DT211" s="41"/>
      <c r="DU211" s="41"/>
      <c r="DV211" s="41"/>
      <c r="DW211" s="41"/>
      <c r="DX211" s="41"/>
      <c r="DY211" s="41"/>
      <c r="DZ211" s="41"/>
      <c r="EA211" s="41"/>
      <c r="EB211" s="41"/>
      <c r="EC211" s="41"/>
      <c r="ED211" s="41"/>
      <c r="EE211" s="41"/>
      <c r="EF211" s="41"/>
      <c r="EG211" s="41"/>
      <c r="EH211" s="41"/>
      <c r="EI211" s="41"/>
      <c r="EJ211" s="41"/>
      <c r="EK211" s="41"/>
      <c r="EL211" s="41"/>
      <c r="EM211" s="41"/>
      <c r="EN211" s="41"/>
      <c r="EO211" s="41"/>
      <c r="EP211" s="41"/>
      <c r="EQ211" s="41"/>
      <c r="ER211" s="41"/>
      <c r="ES211" s="41"/>
      <c r="ET211" s="41"/>
      <c r="EU211" s="41"/>
      <c r="EV211" s="41"/>
      <c r="EW211" s="41"/>
      <c r="EX211" s="41"/>
      <c r="EY211" s="41"/>
      <c r="EZ211" s="41"/>
      <c r="FA211" s="41"/>
      <c r="FB211" s="41"/>
      <c r="FC211" s="41"/>
      <c r="FD211" s="41"/>
      <c r="FE211" s="41"/>
      <c r="FF211" s="41"/>
      <c r="FG211" s="41"/>
      <c r="FH211" s="41"/>
      <c r="FI211" s="41"/>
      <c r="FJ211" s="41"/>
      <c r="FK211" s="41"/>
      <c r="FL211" s="41"/>
      <c r="FM211" s="41"/>
      <c r="FN211" s="41"/>
      <c r="FO211" s="41"/>
      <c r="FP211" s="41"/>
      <c r="FQ211" s="41"/>
      <c r="FR211" s="41"/>
      <c r="FS211" s="41"/>
      <c r="FT211" s="41"/>
      <c r="FU211" s="41"/>
      <c r="FV211" s="41"/>
      <c r="FW211" s="41"/>
      <c r="FX211" s="41"/>
      <c r="FY211" s="41"/>
      <c r="FZ211" s="41"/>
      <c r="GA211" s="41"/>
      <c r="GB211" s="41"/>
      <c r="GC211" s="41"/>
      <c r="GD211" s="41"/>
      <c r="GE211" s="41"/>
      <c r="GF211" s="41"/>
      <c r="GG211" s="41"/>
      <c r="GH211" s="41"/>
      <c r="GI211" s="41"/>
      <c r="GJ211" s="41"/>
      <c r="GK211" s="41"/>
      <c r="GL211" s="41"/>
      <c r="GM211" s="41"/>
      <c r="GN211" s="41"/>
      <c r="GO211" s="41"/>
      <c r="GP211" s="41"/>
      <c r="GQ211" s="41"/>
      <c r="GR211" s="41"/>
      <c r="GS211" s="41"/>
      <c r="GT211" s="41"/>
      <c r="GU211" s="41"/>
      <c r="GV211" s="41"/>
      <c r="GW211" s="41"/>
      <c r="GX211" s="41"/>
      <c r="GY211" s="41"/>
      <c r="GZ211" s="41"/>
      <c r="HA211" s="41"/>
      <c r="HB211" s="41"/>
      <c r="HC211" s="41"/>
      <c r="HD211" s="41"/>
      <c r="HE211" s="41"/>
      <c r="HF211" s="41"/>
      <c r="HG211" s="41"/>
      <c r="HH211" s="41"/>
      <c r="HI211" s="41"/>
      <c r="HJ211" s="41"/>
      <c r="HK211" s="41"/>
      <c r="HL211" s="41"/>
      <c r="HM211" s="41"/>
    </row>
    <row r="212" spans="1:221" x14ac:dyDescent="0.25">
      <c r="A212" s="89">
        <f t="shared" si="9"/>
        <v>211</v>
      </c>
      <c r="B212" s="17">
        <v>40422</v>
      </c>
      <c r="C212" s="18">
        <v>0.45</v>
      </c>
      <c r="D212" s="19">
        <f t="shared" si="10"/>
        <v>1.0044999999999999</v>
      </c>
      <c r="E212" s="51">
        <f>ROUND(PRODUCT(D212:$D$350),6)</f>
        <v>1.828983</v>
      </c>
      <c r="F212" s="37"/>
      <c r="G212" s="21">
        <f t="shared" si="11"/>
        <v>0</v>
      </c>
      <c r="H212" s="29"/>
      <c r="I212" s="15"/>
      <c r="J212" s="30"/>
      <c r="K212" s="30"/>
      <c r="L212" s="28"/>
      <c r="M212" s="16"/>
      <c r="N212" s="16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  <c r="BZ212" s="41"/>
      <c r="CA212" s="41"/>
      <c r="CB212" s="41"/>
      <c r="CC212" s="41"/>
      <c r="CD212" s="41"/>
      <c r="CE212" s="41"/>
      <c r="CF212" s="41"/>
      <c r="CG212" s="41"/>
      <c r="CH212" s="41"/>
      <c r="CI212" s="41"/>
      <c r="CJ212" s="41"/>
      <c r="CK212" s="41"/>
      <c r="CL212" s="41"/>
      <c r="CM212" s="41"/>
      <c r="CN212" s="41"/>
      <c r="CO212" s="41"/>
      <c r="CP212" s="41"/>
      <c r="CQ212" s="41"/>
      <c r="CR212" s="41"/>
      <c r="CS212" s="41"/>
      <c r="CT212" s="41"/>
      <c r="CU212" s="41"/>
      <c r="CV212" s="41"/>
      <c r="CW212" s="41"/>
      <c r="CX212" s="41"/>
      <c r="CY212" s="41"/>
      <c r="CZ212" s="41"/>
      <c r="DA212" s="41"/>
      <c r="DB212" s="41"/>
      <c r="DC212" s="41"/>
      <c r="DD212" s="41"/>
      <c r="DE212" s="41"/>
      <c r="DF212" s="41"/>
      <c r="DG212" s="41"/>
      <c r="DH212" s="41"/>
      <c r="DI212" s="41"/>
      <c r="DJ212" s="41"/>
      <c r="DK212" s="41"/>
      <c r="DL212" s="41"/>
      <c r="DM212" s="41"/>
      <c r="DN212" s="41"/>
      <c r="DO212" s="41"/>
      <c r="DP212" s="41"/>
      <c r="DQ212" s="41"/>
      <c r="DR212" s="41"/>
      <c r="DS212" s="41"/>
      <c r="DT212" s="41"/>
      <c r="DU212" s="41"/>
      <c r="DV212" s="41"/>
      <c r="DW212" s="41"/>
      <c r="DX212" s="41"/>
      <c r="DY212" s="41"/>
      <c r="DZ212" s="41"/>
      <c r="EA212" s="41"/>
      <c r="EB212" s="41"/>
      <c r="EC212" s="41"/>
      <c r="ED212" s="41"/>
      <c r="EE212" s="41"/>
      <c r="EF212" s="41"/>
      <c r="EG212" s="41"/>
      <c r="EH212" s="41"/>
      <c r="EI212" s="41"/>
      <c r="EJ212" s="41"/>
      <c r="EK212" s="41"/>
      <c r="EL212" s="41"/>
      <c r="EM212" s="41"/>
      <c r="EN212" s="41"/>
      <c r="EO212" s="41"/>
      <c r="EP212" s="41"/>
      <c r="EQ212" s="41"/>
      <c r="ER212" s="41"/>
      <c r="ES212" s="41"/>
      <c r="ET212" s="41"/>
      <c r="EU212" s="41"/>
      <c r="EV212" s="41"/>
      <c r="EW212" s="41"/>
      <c r="EX212" s="41"/>
      <c r="EY212" s="41"/>
      <c r="EZ212" s="41"/>
      <c r="FA212" s="41"/>
      <c r="FB212" s="41"/>
      <c r="FC212" s="41"/>
      <c r="FD212" s="41"/>
      <c r="FE212" s="41"/>
      <c r="FF212" s="41"/>
      <c r="FG212" s="41"/>
      <c r="FH212" s="41"/>
      <c r="FI212" s="41"/>
      <c r="FJ212" s="41"/>
      <c r="FK212" s="41"/>
      <c r="FL212" s="41"/>
      <c r="FM212" s="41"/>
      <c r="FN212" s="41"/>
      <c r="FO212" s="41"/>
      <c r="FP212" s="41"/>
      <c r="FQ212" s="41"/>
      <c r="FR212" s="41"/>
      <c r="FS212" s="41"/>
      <c r="FT212" s="41"/>
      <c r="FU212" s="41"/>
      <c r="FV212" s="41"/>
      <c r="FW212" s="41"/>
      <c r="FX212" s="41"/>
      <c r="FY212" s="41"/>
      <c r="FZ212" s="41"/>
      <c r="GA212" s="41"/>
      <c r="GB212" s="41"/>
      <c r="GC212" s="41"/>
      <c r="GD212" s="41"/>
      <c r="GE212" s="41"/>
      <c r="GF212" s="41"/>
      <c r="GG212" s="41"/>
      <c r="GH212" s="41"/>
      <c r="GI212" s="41"/>
      <c r="GJ212" s="41"/>
      <c r="GK212" s="41"/>
      <c r="GL212" s="41"/>
      <c r="GM212" s="41"/>
      <c r="GN212" s="41"/>
      <c r="GO212" s="41"/>
      <c r="GP212" s="41"/>
      <c r="GQ212" s="41"/>
      <c r="GR212" s="41"/>
      <c r="GS212" s="41"/>
      <c r="GT212" s="41"/>
      <c r="GU212" s="41"/>
      <c r="GV212" s="41"/>
      <c r="GW212" s="41"/>
      <c r="GX212" s="41"/>
      <c r="GY212" s="41"/>
      <c r="GZ212" s="41"/>
      <c r="HA212" s="41"/>
      <c r="HB212" s="41"/>
      <c r="HC212" s="41"/>
      <c r="HD212" s="41"/>
      <c r="HE212" s="41"/>
      <c r="HF212" s="41"/>
      <c r="HG212" s="41"/>
      <c r="HH212" s="41"/>
      <c r="HI212" s="41"/>
      <c r="HJ212" s="41"/>
      <c r="HK212" s="41"/>
      <c r="HL212" s="41"/>
      <c r="HM212" s="41"/>
    </row>
    <row r="213" spans="1:221" x14ac:dyDescent="0.25">
      <c r="A213" s="89">
        <f t="shared" si="9"/>
        <v>212</v>
      </c>
      <c r="B213" s="17">
        <v>40452</v>
      </c>
      <c r="C213" s="18">
        <v>0.75</v>
      </c>
      <c r="D213" s="19">
        <f t="shared" si="10"/>
        <v>1.0075000000000001</v>
      </c>
      <c r="E213" s="51">
        <f>ROUND(PRODUCT(D213:$D$350),6)</f>
        <v>1.820789</v>
      </c>
      <c r="F213" s="37"/>
      <c r="G213" s="21">
        <f t="shared" si="11"/>
        <v>0</v>
      </c>
      <c r="H213" s="29"/>
      <c r="I213" s="15"/>
      <c r="J213" s="30"/>
      <c r="K213" s="30"/>
      <c r="L213" s="28"/>
      <c r="M213" s="16"/>
      <c r="N213" s="16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  <c r="BZ213" s="41"/>
      <c r="CA213" s="41"/>
      <c r="CB213" s="41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1"/>
      <c r="DS213" s="41"/>
      <c r="DT213" s="41"/>
      <c r="DU213" s="41"/>
      <c r="DV213" s="41"/>
      <c r="DW213" s="41"/>
      <c r="DX213" s="41"/>
      <c r="DY213" s="41"/>
      <c r="DZ213" s="41"/>
      <c r="EA213" s="41"/>
      <c r="EB213" s="41"/>
      <c r="EC213" s="41"/>
      <c r="ED213" s="41"/>
      <c r="EE213" s="41"/>
      <c r="EF213" s="41"/>
      <c r="EG213" s="41"/>
      <c r="EH213" s="41"/>
      <c r="EI213" s="41"/>
      <c r="EJ213" s="41"/>
      <c r="EK213" s="41"/>
      <c r="EL213" s="41"/>
      <c r="EM213" s="41"/>
      <c r="EN213" s="41"/>
      <c r="EO213" s="41"/>
      <c r="EP213" s="41"/>
      <c r="EQ213" s="41"/>
      <c r="ER213" s="41"/>
      <c r="ES213" s="41"/>
      <c r="ET213" s="41"/>
      <c r="EU213" s="41"/>
      <c r="EV213" s="41"/>
      <c r="EW213" s="41"/>
      <c r="EX213" s="41"/>
      <c r="EY213" s="41"/>
      <c r="EZ213" s="41"/>
      <c r="FA213" s="41"/>
      <c r="FB213" s="41"/>
      <c r="FC213" s="41"/>
      <c r="FD213" s="41"/>
      <c r="FE213" s="41"/>
      <c r="FF213" s="41"/>
      <c r="FG213" s="41"/>
      <c r="FH213" s="41"/>
      <c r="FI213" s="41"/>
      <c r="FJ213" s="41"/>
      <c r="FK213" s="41"/>
      <c r="FL213" s="41"/>
      <c r="FM213" s="41"/>
      <c r="FN213" s="41"/>
      <c r="FO213" s="41"/>
      <c r="FP213" s="41"/>
      <c r="FQ213" s="41"/>
      <c r="FR213" s="41"/>
      <c r="FS213" s="41"/>
      <c r="FT213" s="41"/>
      <c r="FU213" s="41"/>
      <c r="FV213" s="41"/>
      <c r="FW213" s="41"/>
      <c r="FX213" s="41"/>
      <c r="FY213" s="41"/>
      <c r="FZ213" s="41"/>
      <c r="GA213" s="41"/>
      <c r="GB213" s="41"/>
      <c r="GC213" s="41"/>
      <c r="GD213" s="41"/>
      <c r="GE213" s="41"/>
      <c r="GF213" s="41"/>
      <c r="GG213" s="41"/>
      <c r="GH213" s="41"/>
      <c r="GI213" s="41"/>
      <c r="GJ213" s="41"/>
      <c r="GK213" s="41"/>
      <c r="GL213" s="41"/>
      <c r="GM213" s="41"/>
      <c r="GN213" s="41"/>
      <c r="GO213" s="41"/>
      <c r="GP213" s="41"/>
      <c r="GQ213" s="41"/>
      <c r="GR213" s="41"/>
      <c r="GS213" s="41"/>
      <c r="GT213" s="41"/>
      <c r="GU213" s="41"/>
      <c r="GV213" s="41"/>
      <c r="GW213" s="41"/>
      <c r="GX213" s="41"/>
      <c r="GY213" s="41"/>
      <c r="GZ213" s="41"/>
      <c r="HA213" s="41"/>
      <c r="HB213" s="41"/>
      <c r="HC213" s="41"/>
      <c r="HD213" s="41"/>
      <c r="HE213" s="41"/>
      <c r="HF213" s="41"/>
      <c r="HG213" s="41"/>
      <c r="HH213" s="41"/>
      <c r="HI213" s="41"/>
      <c r="HJ213" s="41"/>
      <c r="HK213" s="41"/>
      <c r="HL213" s="41"/>
      <c r="HM213" s="41"/>
    </row>
    <row r="214" spans="1:221" x14ac:dyDescent="0.25">
      <c r="A214" s="89">
        <f t="shared" si="9"/>
        <v>213</v>
      </c>
      <c r="B214" s="17">
        <v>40483</v>
      </c>
      <c r="C214" s="18">
        <v>0.83</v>
      </c>
      <c r="D214" s="19">
        <f t="shared" si="10"/>
        <v>1.0083</v>
      </c>
      <c r="E214" s="51">
        <f>ROUND(PRODUCT(D214:$D$350),6)</f>
        <v>1.8072349999999999</v>
      </c>
      <c r="F214" s="37"/>
      <c r="G214" s="21">
        <f t="shared" si="11"/>
        <v>0</v>
      </c>
      <c r="H214" s="29"/>
      <c r="I214" s="15"/>
      <c r="J214" s="30"/>
      <c r="K214" s="30"/>
      <c r="L214" s="28"/>
      <c r="M214" s="16"/>
      <c r="N214" s="16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1"/>
      <c r="DY214" s="41"/>
      <c r="DZ214" s="41"/>
      <c r="EA214" s="41"/>
      <c r="EB214" s="41"/>
      <c r="EC214" s="41"/>
      <c r="ED214" s="41"/>
      <c r="EE214" s="41"/>
      <c r="EF214" s="41"/>
      <c r="EG214" s="41"/>
      <c r="EH214" s="41"/>
      <c r="EI214" s="41"/>
      <c r="EJ214" s="41"/>
      <c r="EK214" s="41"/>
      <c r="EL214" s="41"/>
      <c r="EM214" s="41"/>
      <c r="EN214" s="41"/>
      <c r="EO214" s="41"/>
      <c r="EP214" s="41"/>
      <c r="EQ214" s="41"/>
      <c r="ER214" s="41"/>
      <c r="ES214" s="41"/>
      <c r="ET214" s="41"/>
      <c r="EU214" s="41"/>
      <c r="EV214" s="41"/>
      <c r="EW214" s="41"/>
      <c r="EX214" s="41"/>
      <c r="EY214" s="41"/>
      <c r="EZ214" s="41"/>
      <c r="FA214" s="41"/>
      <c r="FB214" s="41"/>
      <c r="FC214" s="41"/>
      <c r="FD214" s="41"/>
      <c r="FE214" s="41"/>
      <c r="FF214" s="41"/>
      <c r="FG214" s="41"/>
      <c r="FH214" s="41"/>
      <c r="FI214" s="41"/>
      <c r="FJ214" s="41"/>
      <c r="FK214" s="41"/>
      <c r="FL214" s="41"/>
      <c r="FM214" s="41"/>
      <c r="FN214" s="41"/>
      <c r="FO214" s="41"/>
      <c r="FP214" s="41"/>
      <c r="FQ214" s="41"/>
      <c r="FR214" s="41"/>
      <c r="FS214" s="41"/>
      <c r="FT214" s="41"/>
      <c r="FU214" s="41"/>
      <c r="FV214" s="41"/>
      <c r="FW214" s="41"/>
      <c r="FX214" s="41"/>
      <c r="FY214" s="41"/>
      <c r="FZ214" s="41"/>
      <c r="GA214" s="41"/>
      <c r="GB214" s="41"/>
      <c r="GC214" s="41"/>
      <c r="GD214" s="41"/>
      <c r="GE214" s="41"/>
      <c r="GF214" s="41"/>
      <c r="GG214" s="41"/>
      <c r="GH214" s="41"/>
      <c r="GI214" s="41"/>
      <c r="GJ214" s="41"/>
      <c r="GK214" s="41"/>
      <c r="GL214" s="41"/>
      <c r="GM214" s="41"/>
      <c r="GN214" s="41"/>
      <c r="GO214" s="41"/>
      <c r="GP214" s="41"/>
      <c r="GQ214" s="41"/>
      <c r="GR214" s="41"/>
      <c r="GS214" s="41"/>
      <c r="GT214" s="41"/>
      <c r="GU214" s="41"/>
      <c r="GV214" s="41"/>
      <c r="GW214" s="41"/>
      <c r="GX214" s="41"/>
      <c r="GY214" s="41"/>
      <c r="GZ214" s="41"/>
      <c r="HA214" s="41"/>
      <c r="HB214" s="41"/>
      <c r="HC214" s="41"/>
      <c r="HD214" s="41"/>
      <c r="HE214" s="41"/>
      <c r="HF214" s="41"/>
      <c r="HG214" s="41"/>
      <c r="HH214" s="41"/>
      <c r="HI214" s="41"/>
      <c r="HJ214" s="41"/>
      <c r="HK214" s="41"/>
      <c r="HL214" s="41"/>
      <c r="HM214" s="41"/>
    </row>
    <row r="215" spans="1:221" s="36" customFormat="1" x14ac:dyDescent="0.25">
      <c r="A215" s="90">
        <f t="shared" si="9"/>
        <v>214</v>
      </c>
      <c r="B215" s="22" t="s">
        <v>2</v>
      </c>
      <c r="C215" s="23">
        <f>C216</f>
        <v>0.63</v>
      </c>
      <c r="D215" s="24" t="s">
        <v>1</v>
      </c>
      <c r="E215" s="51">
        <f>ROUND(PRODUCT(D215:$D$350),6)</f>
        <v>1.7923579999999999</v>
      </c>
      <c r="F215" s="37"/>
      <c r="G215" s="26">
        <f t="shared" si="11"/>
        <v>0</v>
      </c>
      <c r="H215" s="33"/>
      <c r="I215" s="15"/>
      <c r="J215" s="34"/>
      <c r="K215" s="34"/>
      <c r="L215" s="32"/>
      <c r="M215" s="16"/>
      <c r="N215" s="16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  <c r="DO215" s="35"/>
      <c r="DP215" s="35"/>
      <c r="DQ215" s="35"/>
      <c r="DR215" s="35"/>
      <c r="DS215" s="35"/>
      <c r="DT215" s="35"/>
      <c r="DU215" s="35"/>
      <c r="DV215" s="35"/>
      <c r="DW215" s="35"/>
      <c r="DX215" s="35"/>
      <c r="DY215" s="35"/>
      <c r="DZ215" s="35"/>
      <c r="EA215" s="35"/>
      <c r="EB215" s="35"/>
      <c r="EC215" s="35"/>
      <c r="ED215" s="35"/>
      <c r="EE215" s="35"/>
      <c r="EF215" s="35"/>
      <c r="EG215" s="35"/>
      <c r="EH215" s="35"/>
      <c r="EI215" s="35"/>
      <c r="EJ215" s="35"/>
      <c r="EK215" s="35"/>
      <c r="EL215" s="35"/>
      <c r="EM215" s="35"/>
      <c r="EN215" s="35"/>
      <c r="EO215" s="35"/>
      <c r="EP215" s="35"/>
      <c r="EQ215" s="35"/>
      <c r="ER215" s="35"/>
      <c r="ES215" s="35"/>
      <c r="ET215" s="35"/>
      <c r="EU215" s="35"/>
      <c r="EV215" s="35"/>
      <c r="EW215" s="35"/>
      <c r="EX215" s="35"/>
      <c r="EY215" s="35"/>
      <c r="EZ215" s="35"/>
      <c r="FA215" s="35"/>
      <c r="FB215" s="35"/>
      <c r="FC215" s="35"/>
      <c r="FD215" s="35"/>
      <c r="FE215" s="35"/>
      <c r="FF215" s="35"/>
      <c r="FG215" s="35"/>
      <c r="FH215" s="35"/>
      <c r="FI215" s="35"/>
      <c r="FJ215" s="35"/>
      <c r="FK215" s="35"/>
      <c r="FL215" s="35"/>
      <c r="FM215" s="35"/>
      <c r="FN215" s="35"/>
      <c r="FO215" s="35"/>
      <c r="FP215" s="35"/>
      <c r="FQ215" s="35"/>
      <c r="FR215" s="35"/>
      <c r="FS215" s="35"/>
      <c r="FT215" s="35"/>
      <c r="FU215" s="35"/>
      <c r="FV215" s="35"/>
      <c r="FW215" s="35"/>
      <c r="FX215" s="35"/>
      <c r="FY215" s="35"/>
      <c r="FZ215" s="35"/>
      <c r="GA215" s="35"/>
      <c r="GB215" s="35"/>
      <c r="GC215" s="35"/>
      <c r="GD215" s="35"/>
      <c r="GE215" s="35"/>
      <c r="GF215" s="35"/>
      <c r="GG215" s="35"/>
      <c r="GH215" s="35"/>
      <c r="GI215" s="35"/>
      <c r="GJ215" s="35"/>
      <c r="GK215" s="35"/>
      <c r="GL215" s="35"/>
      <c r="GM215" s="35"/>
      <c r="GN215" s="35"/>
      <c r="GO215" s="35"/>
      <c r="GP215" s="35"/>
      <c r="GQ215" s="35"/>
      <c r="GR215" s="35"/>
      <c r="GS215" s="35"/>
      <c r="GT215" s="35"/>
      <c r="GU215" s="35"/>
      <c r="GV215" s="35"/>
      <c r="GW215" s="35"/>
      <c r="GX215" s="35"/>
      <c r="GY215" s="35"/>
      <c r="GZ215" s="35"/>
      <c r="HA215" s="35"/>
      <c r="HB215" s="35"/>
      <c r="HC215" s="35"/>
      <c r="HD215" s="35"/>
      <c r="HE215" s="35"/>
      <c r="HF215" s="35"/>
      <c r="HG215" s="35"/>
      <c r="HH215" s="35"/>
      <c r="HI215" s="35"/>
      <c r="HJ215" s="35"/>
      <c r="HK215" s="35"/>
      <c r="HL215" s="35"/>
      <c r="HM215" s="35"/>
    </row>
    <row r="216" spans="1:221" x14ac:dyDescent="0.25">
      <c r="A216" s="89">
        <f t="shared" si="9"/>
        <v>215</v>
      </c>
      <c r="B216" s="17">
        <v>40513</v>
      </c>
      <c r="C216" s="18">
        <v>0.63</v>
      </c>
      <c r="D216" s="19">
        <f t="shared" si="10"/>
        <v>1.0063</v>
      </c>
      <c r="E216" s="51">
        <f>ROUND(PRODUCT(D216:$D$350),6)</f>
        <v>1.7923579999999999</v>
      </c>
      <c r="F216" s="37"/>
      <c r="G216" s="21">
        <f t="shared" si="11"/>
        <v>0</v>
      </c>
      <c r="H216" s="29"/>
      <c r="I216" s="15"/>
      <c r="J216" s="30"/>
      <c r="K216" s="30"/>
      <c r="L216" s="28"/>
      <c r="M216" s="16"/>
      <c r="N216" s="16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  <c r="DU216" s="41"/>
      <c r="DV216" s="41"/>
      <c r="DW216" s="41"/>
      <c r="DX216" s="41"/>
      <c r="DY216" s="41"/>
      <c r="DZ216" s="41"/>
      <c r="EA216" s="41"/>
      <c r="EB216" s="41"/>
      <c r="EC216" s="41"/>
      <c r="ED216" s="41"/>
      <c r="EE216" s="41"/>
      <c r="EF216" s="41"/>
      <c r="EG216" s="41"/>
      <c r="EH216" s="41"/>
      <c r="EI216" s="41"/>
      <c r="EJ216" s="41"/>
      <c r="EK216" s="41"/>
      <c r="EL216" s="41"/>
      <c r="EM216" s="41"/>
      <c r="EN216" s="41"/>
      <c r="EO216" s="41"/>
      <c r="EP216" s="41"/>
      <c r="EQ216" s="41"/>
      <c r="ER216" s="41"/>
      <c r="ES216" s="41"/>
      <c r="ET216" s="41"/>
      <c r="EU216" s="41"/>
      <c r="EV216" s="41"/>
      <c r="EW216" s="41"/>
      <c r="EX216" s="41"/>
      <c r="EY216" s="41"/>
      <c r="EZ216" s="41"/>
      <c r="FA216" s="41"/>
      <c r="FB216" s="41"/>
      <c r="FC216" s="41"/>
      <c r="FD216" s="41"/>
      <c r="FE216" s="41"/>
      <c r="FF216" s="41"/>
      <c r="FG216" s="41"/>
      <c r="FH216" s="41"/>
      <c r="FI216" s="41"/>
      <c r="FJ216" s="41"/>
      <c r="FK216" s="41"/>
      <c r="FL216" s="41"/>
      <c r="FM216" s="41"/>
      <c r="FN216" s="41"/>
      <c r="FO216" s="41"/>
      <c r="FP216" s="41"/>
      <c r="FQ216" s="41"/>
      <c r="FR216" s="41"/>
      <c r="FS216" s="41"/>
      <c r="FT216" s="41"/>
      <c r="FU216" s="41"/>
      <c r="FV216" s="41"/>
      <c r="FW216" s="41"/>
      <c r="FX216" s="41"/>
      <c r="FY216" s="41"/>
      <c r="FZ216" s="41"/>
      <c r="GA216" s="41"/>
      <c r="GB216" s="41"/>
      <c r="GC216" s="41"/>
      <c r="GD216" s="41"/>
      <c r="GE216" s="41"/>
      <c r="GF216" s="41"/>
      <c r="GG216" s="41"/>
      <c r="GH216" s="41"/>
      <c r="GI216" s="41"/>
      <c r="GJ216" s="41"/>
      <c r="GK216" s="41"/>
      <c r="GL216" s="41"/>
      <c r="GM216" s="41"/>
      <c r="GN216" s="41"/>
      <c r="GO216" s="41"/>
      <c r="GP216" s="41"/>
      <c r="GQ216" s="41"/>
      <c r="GR216" s="41"/>
      <c r="GS216" s="41"/>
      <c r="GT216" s="41"/>
      <c r="GU216" s="41"/>
      <c r="GV216" s="41"/>
      <c r="GW216" s="41"/>
      <c r="GX216" s="41"/>
      <c r="GY216" s="41"/>
      <c r="GZ216" s="41"/>
      <c r="HA216" s="41"/>
      <c r="HB216" s="41"/>
      <c r="HC216" s="41"/>
      <c r="HD216" s="41"/>
      <c r="HE216" s="41"/>
      <c r="HF216" s="41"/>
      <c r="HG216" s="41"/>
      <c r="HH216" s="41"/>
      <c r="HI216" s="41"/>
      <c r="HJ216" s="41"/>
      <c r="HK216" s="41"/>
      <c r="HL216" s="41"/>
      <c r="HM216" s="41"/>
    </row>
    <row r="217" spans="1:221" x14ac:dyDescent="0.25">
      <c r="A217" s="89">
        <f t="shared" si="9"/>
        <v>216</v>
      </c>
      <c r="B217" s="17">
        <v>40544</v>
      </c>
      <c r="C217" s="18">
        <v>0.83</v>
      </c>
      <c r="D217" s="19">
        <f t="shared" si="10"/>
        <v>1.0083</v>
      </c>
      <c r="E217" s="51">
        <f>ROUND(PRODUCT(D217:$D$350),6)</f>
        <v>1.781137</v>
      </c>
      <c r="F217" s="37"/>
      <c r="G217" s="21">
        <f t="shared" si="11"/>
        <v>0</v>
      </c>
      <c r="H217" s="29"/>
      <c r="I217" s="15"/>
      <c r="J217" s="30"/>
      <c r="K217" s="30"/>
      <c r="L217" s="28"/>
      <c r="M217" s="16"/>
      <c r="N217" s="16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  <c r="DT217" s="41"/>
      <c r="DU217" s="41"/>
      <c r="DV217" s="41"/>
      <c r="DW217" s="41"/>
      <c r="DX217" s="41"/>
      <c r="DY217" s="41"/>
      <c r="DZ217" s="41"/>
      <c r="EA217" s="41"/>
      <c r="EB217" s="41"/>
      <c r="EC217" s="41"/>
      <c r="ED217" s="41"/>
      <c r="EE217" s="41"/>
      <c r="EF217" s="41"/>
      <c r="EG217" s="41"/>
      <c r="EH217" s="41"/>
      <c r="EI217" s="41"/>
      <c r="EJ217" s="41"/>
      <c r="EK217" s="41"/>
      <c r="EL217" s="41"/>
      <c r="EM217" s="41"/>
      <c r="EN217" s="41"/>
      <c r="EO217" s="41"/>
      <c r="EP217" s="41"/>
      <c r="EQ217" s="41"/>
      <c r="ER217" s="41"/>
      <c r="ES217" s="41"/>
      <c r="ET217" s="41"/>
      <c r="EU217" s="41"/>
      <c r="EV217" s="41"/>
      <c r="EW217" s="41"/>
      <c r="EX217" s="41"/>
      <c r="EY217" s="41"/>
      <c r="EZ217" s="41"/>
      <c r="FA217" s="41"/>
      <c r="FB217" s="41"/>
      <c r="FC217" s="41"/>
      <c r="FD217" s="41"/>
      <c r="FE217" s="41"/>
      <c r="FF217" s="41"/>
      <c r="FG217" s="41"/>
      <c r="FH217" s="41"/>
      <c r="FI217" s="41"/>
      <c r="FJ217" s="41"/>
      <c r="FK217" s="41"/>
      <c r="FL217" s="41"/>
      <c r="FM217" s="41"/>
      <c r="FN217" s="41"/>
      <c r="FO217" s="41"/>
      <c r="FP217" s="41"/>
      <c r="FQ217" s="41"/>
      <c r="FR217" s="41"/>
      <c r="FS217" s="41"/>
      <c r="FT217" s="41"/>
      <c r="FU217" s="41"/>
      <c r="FV217" s="41"/>
      <c r="FW217" s="41"/>
      <c r="FX217" s="41"/>
      <c r="FY217" s="41"/>
      <c r="FZ217" s="41"/>
      <c r="GA217" s="41"/>
      <c r="GB217" s="41"/>
      <c r="GC217" s="41"/>
      <c r="GD217" s="41"/>
      <c r="GE217" s="41"/>
      <c r="GF217" s="41"/>
      <c r="GG217" s="41"/>
      <c r="GH217" s="41"/>
      <c r="GI217" s="41"/>
      <c r="GJ217" s="41"/>
      <c r="GK217" s="41"/>
      <c r="GL217" s="41"/>
      <c r="GM217" s="41"/>
      <c r="GN217" s="41"/>
      <c r="GO217" s="41"/>
      <c r="GP217" s="41"/>
      <c r="GQ217" s="41"/>
      <c r="GR217" s="41"/>
      <c r="GS217" s="41"/>
      <c r="GT217" s="41"/>
      <c r="GU217" s="41"/>
      <c r="GV217" s="41"/>
      <c r="GW217" s="41"/>
      <c r="GX217" s="41"/>
      <c r="GY217" s="41"/>
      <c r="GZ217" s="41"/>
      <c r="HA217" s="41"/>
      <c r="HB217" s="41"/>
      <c r="HC217" s="41"/>
      <c r="HD217" s="41"/>
      <c r="HE217" s="41"/>
      <c r="HF217" s="41"/>
      <c r="HG217" s="41"/>
      <c r="HH217" s="41"/>
      <c r="HI217" s="41"/>
      <c r="HJ217" s="41"/>
      <c r="HK217" s="41"/>
      <c r="HL217" s="41"/>
      <c r="HM217" s="41"/>
    </row>
    <row r="218" spans="1:221" x14ac:dyDescent="0.25">
      <c r="A218" s="89">
        <f t="shared" si="9"/>
        <v>217</v>
      </c>
      <c r="B218" s="17">
        <v>40575</v>
      </c>
      <c r="C218" s="18">
        <v>0.8</v>
      </c>
      <c r="D218" s="19">
        <f t="shared" si="10"/>
        <v>1.008</v>
      </c>
      <c r="E218" s="51">
        <f>ROUND(PRODUCT(D218:$D$350),6)</f>
        <v>1.7664759999999999</v>
      </c>
      <c r="F218" s="37"/>
      <c r="G218" s="21">
        <f t="shared" si="11"/>
        <v>0</v>
      </c>
      <c r="H218" s="29"/>
      <c r="I218" s="15"/>
      <c r="J218" s="30"/>
      <c r="K218" s="30"/>
      <c r="L218" s="28"/>
      <c r="M218" s="16"/>
      <c r="N218" s="16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  <c r="DT218" s="41"/>
      <c r="DU218" s="41"/>
      <c r="DV218" s="41"/>
      <c r="DW218" s="41"/>
      <c r="DX218" s="41"/>
      <c r="DY218" s="41"/>
      <c r="DZ218" s="41"/>
      <c r="EA218" s="41"/>
      <c r="EB218" s="41"/>
      <c r="EC218" s="41"/>
      <c r="ED218" s="41"/>
      <c r="EE218" s="41"/>
      <c r="EF218" s="41"/>
      <c r="EG218" s="41"/>
      <c r="EH218" s="41"/>
      <c r="EI218" s="41"/>
      <c r="EJ218" s="41"/>
      <c r="EK218" s="41"/>
      <c r="EL218" s="41"/>
      <c r="EM218" s="41"/>
      <c r="EN218" s="41"/>
      <c r="EO218" s="41"/>
      <c r="EP218" s="41"/>
      <c r="EQ218" s="41"/>
      <c r="ER218" s="41"/>
      <c r="ES218" s="41"/>
      <c r="ET218" s="41"/>
      <c r="EU218" s="41"/>
      <c r="EV218" s="41"/>
      <c r="EW218" s="41"/>
      <c r="EX218" s="41"/>
      <c r="EY218" s="41"/>
      <c r="EZ218" s="41"/>
      <c r="FA218" s="41"/>
      <c r="FB218" s="41"/>
      <c r="FC218" s="41"/>
      <c r="FD218" s="41"/>
      <c r="FE218" s="41"/>
      <c r="FF218" s="41"/>
      <c r="FG218" s="41"/>
      <c r="FH218" s="41"/>
      <c r="FI218" s="41"/>
      <c r="FJ218" s="41"/>
      <c r="FK218" s="41"/>
      <c r="FL218" s="41"/>
      <c r="FM218" s="41"/>
      <c r="FN218" s="41"/>
      <c r="FO218" s="41"/>
      <c r="FP218" s="41"/>
      <c r="FQ218" s="41"/>
      <c r="FR218" s="41"/>
      <c r="FS218" s="41"/>
      <c r="FT218" s="41"/>
      <c r="FU218" s="41"/>
      <c r="FV218" s="41"/>
      <c r="FW218" s="41"/>
      <c r="FX218" s="41"/>
      <c r="FY218" s="41"/>
      <c r="FZ218" s="41"/>
      <c r="GA218" s="41"/>
      <c r="GB218" s="41"/>
      <c r="GC218" s="41"/>
      <c r="GD218" s="41"/>
      <c r="GE218" s="41"/>
      <c r="GF218" s="41"/>
      <c r="GG218" s="41"/>
      <c r="GH218" s="41"/>
      <c r="GI218" s="41"/>
      <c r="GJ218" s="41"/>
      <c r="GK218" s="41"/>
      <c r="GL218" s="41"/>
      <c r="GM218" s="41"/>
      <c r="GN218" s="41"/>
      <c r="GO218" s="41"/>
      <c r="GP218" s="41"/>
      <c r="GQ218" s="41"/>
      <c r="GR218" s="41"/>
      <c r="GS218" s="41"/>
      <c r="GT218" s="41"/>
      <c r="GU218" s="41"/>
      <c r="GV218" s="41"/>
      <c r="GW218" s="41"/>
      <c r="GX218" s="41"/>
      <c r="GY218" s="41"/>
      <c r="GZ218" s="41"/>
      <c r="HA218" s="41"/>
      <c r="HB218" s="41"/>
      <c r="HC218" s="41"/>
      <c r="HD218" s="41"/>
      <c r="HE218" s="41"/>
      <c r="HF218" s="41"/>
      <c r="HG218" s="41"/>
      <c r="HH218" s="41"/>
      <c r="HI218" s="41"/>
      <c r="HJ218" s="41"/>
      <c r="HK218" s="41"/>
      <c r="HL218" s="41"/>
      <c r="HM218" s="41"/>
    </row>
    <row r="219" spans="1:221" x14ac:dyDescent="0.25">
      <c r="A219" s="89">
        <f t="shared" si="9"/>
        <v>218</v>
      </c>
      <c r="B219" s="17">
        <v>40603</v>
      </c>
      <c r="C219" s="18">
        <v>0.79</v>
      </c>
      <c r="D219" s="19">
        <f t="shared" si="10"/>
        <v>1.0079</v>
      </c>
      <c r="E219" s="51">
        <f>ROUND(PRODUCT(D219:$D$350),6)</f>
        <v>1.752456</v>
      </c>
      <c r="F219" s="37"/>
      <c r="G219" s="21">
        <f t="shared" si="11"/>
        <v>0</v>
      </c>
      <c r="H219" s="29"/>
      <c r="I219" s="15"/>
      <c r="J219" s="30"/>
      <c r="K219" s="30"/>
      <c r="L219" s="28"/>
      <c r="M219" s="16"/>
      <c r="N219" s="16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  <c r="BZ219" s="41"/>
      <c r="CA219" s="41"/>
      <c r="CB219" s="41"/>
      <c r="CC219" s="41"/>
      <c r="CD219" s="41"/>
      <c r="CE219" s="41"/>
      <c r="CF219" s="41"/>
      <c r="CG219" s="41"/>
      <c r="CH219" s="41"/>
      <c r="CI219" s="41"/>
      <c r="CJ219" s="41"/>
      <c r="CK219" s="41"/>
      <c r="CL219" s="41"/>
      <c r="CM219" s="41"/>
      <c r="CN219" s="41"/>
      <c r="CO219" s="41"/>
      <c r="CP219" s="41"/>
      <c r="CQ219" s="41"/>
      <c r="CR219" s="41"/>
      <c r="CS219" s="41"/>
      <c r="CT219" s="41"/>
      <c r="CU219" s="41"/>
      <c r="CV219" s="41"/>
      <c r="CW219" s="41"/>
      <c r="CX219" s="41"/>
      <c r="CY219" s="41"/>
      <c r="CZ219" s="41"/>
      <c r="DA219" s="41"/>
      <c r="DB219" s="41"/>
      <c r="DC219" s="41"/>
      <c r="DD219" s="41"/>
      <c r="DE219" s="41"/>
      <c r="DF219" s="41"/>
      <c r="DG219" s="41"/>
      <c r="DH219" s="41"/>
      <c r="DI219" s="41"/>
      <c r="DJ219" s="41"/>
      <c r="DK219" s="41"/>
      <c r="DL219" s="41"/>
      <c r="DM219" s="41"/>
      <c r="DN219" s="41"/>
      <c r="DO219" s="41"/>
      <c r="DP219" s="41"/>
      <c r="DQ219" s="41"/>
      <c r="DR219" s="41"/>
      <c r="DS219" s="41"/>
      <c r="DT219" s="41"/>
      <c r="DU219" s="41"/>
      <c r="DV219" s="41"/>
      <c r="DW219" s="41"/>
      <c r="DX219" s="41"/>
      <c r="DY219" s="41"/>
      <c r="DZ219" s="41"/>
      <c r="EA219" s="41"/>
      <c r="EB219" s="41"/>
      <c r="EC219" s="41"/>
      <c r="ED219" s="41"/>
      <c r="EE219" s="41"/>
      <c r="EF219" s="41"/>
      <c r="EG219" s="41"/>
      <c r="EH219" s="41"/>
      <c r="EI219" s="41"/>
      <c r="EJ219" s="41"/>
      <c r="EK219" s="41"/>
      <c r="EL219" s="41"/>
      <c r="EM219" s="41"/>
      <c r="EN219" s="41"/>
      <c r="EO219" s="41"/>
      <c r="EP219" s="41"/>
      <c r="EQ219" s="41"/>
      <c r="ER219" s="41"/>
      <c r="ES219" s="41"/>
      <c r="ET219" s="41"/>
      <c r="EU219" s="41"/>
      <c r="EV219" s="41"/>
      <c r="EW219" s="41"/>
      <c r="EX219" s="41"/>
      <c r="EY219" s="41"/>
      <c r="EZ219" s="41"/>
      <c r="FA219" s="41"/>
      <c r="FB219" s="41"/>
      <c r="FC219" s="41"/>
      <c r="FD219" s="41"/>
      <c r="FE219" s="41"/>
      <c r="FF219" s="41"/>
      <c r="FG219" s="41"/>
      <c r="FH219" s="41"/>
      <c r="FI219" s="41"/>
      <c r="FJ219" s="41"/>
      <c r="FK219" s="41"/>
      <c r="FL219" s="41"/>
      <c r="FM219" s="41"/>
      <c r="FN219" s="41"/>
      <c r="FO219" s="41"/>
      <c r="FP219" s="41"/>
      <c r="FQ219" s="41"/>
      <c r="FR219" s="41"/>
      <c r="FS219" s="41"/>
      <c r="FT219" s="41"/>
      <c r="FU219" s="41"/>
      <c r="FV219" s="41"/>
      <c r="FW219" s="41"/>
      <c r="FX219" s="41"/>
      <c r="FY219" s="41"/>
      <c r="FZ219" s="41"/>
      <c r="GA219" s="41"/>
      <c r="GB219" s="41"/>
      <c r="GC219" s="41"/>
      <c r="GD219" s="41"/>
      <c r="GE219" s="41"/>
      <c r="GF219" s="41"/>
      <c r="GG219" s="41"/>
      <c r="GH219" s="41"/>
      <c r="GI219" s="41"/>
      <c r="GJ219" s="41"/>
      <c r="GK219" s="41"/>
      <c r="GL219" s="41"/>
      <c r="GM219" s="41"/>
      <c r="GN219" s="41"/>
      <c r="GO219" s="41"/>
      <c r="GP219" s="41"/>
      <c r="GQ219" s="41"/>
      <c r="GR219" s="41"/>
      <c r="GS219" s="41"/>
      <c r="GT219" s="41"/>
      <c r="GU219" s="41"/>
      <c r="GV219" s="41"/>
      <c r="GW219" s="41"/>
      <c r="GX219" s="41"/>
      <c r="GY219" s="41"/>
      <c r="GZ219" s="41"/>
      <c r="HA219" s="41"/>
      <c r="HB219" s="41"/>
      <c r="HC219" s="41"/>
      <c r="HD219" s="41"/>
      <c r="HE219" s="41"/>
      <c r="HF219" s="41"/>
      <c r="HG219" s="41"/>
      <c r="HH219" s="41"/>
      <c r="HI219" s="41"/>
      <c r="HJ219" s="41"/>
      <c r="HK219" s="41"/>
      <c r="HL219" s="41"/>
      <c r="HM219" s="41"/>
    </row>
    <row r="220" spans="1:221" x14ac:dyDescent="0.25">
      <c r="A220" s="89">
        <f t="shared" si="9"/>
        <v>219</v>
      </c>
      <c r="B220" s="17">
        <v>40634</v>
      </c>
      <c r="C220" s="18">
        <v>0.77</v>
      </c>
      <c r="D220" s="19">
        <f t="shared" si="10"/>
        <v>1.0077</v>
      </c>
      <c r="E220" s="51">
        <f>ROUND(PRODUCT(D220:$D$350),6)</f>
        <v>1.73872</v>
      </c>
      <c r="F220" s="37"/>
      <c r="G220" s="21">
        <f t="shared" si="11"/>
        <v>0</v>
      </c>
      <c r="H220" s="29"/>
      <c r="I220" s="15"/>
      <c r="J220" s="30"/>
      <c r="K220" s="30"/>
      <c r="L220" s="28"/>
      <c r="M220" s="16"/>
      <c r="N220" s="16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  <c r="BZ220" s="41"/>
      <c r="CA220" s="41"/>
      <c r="CB220" s="41"/>
      <c r="CC220" s="41"/>
      <c r="CD220" s="41"/>
      <c r="CE220" s="41"/>
      <c r="CF220" s="41"/>
      <c r="CG220" s="41"/>
      <c r="CH220" s="41"/>
      <c r="CI220" s="41"/>
      <c r="CJ220" s="41"/>
      <c r="CK220" s="41"/>
      <c r="CL220" s="41"/>
      <c r="CM220" s="41"/>
      <c r="CN220" s="41"/>
      <c r="CO220" s="41"/>
      <c r="CP220" s="41"/>
      <c r="CQ220" s="41"/>
      <c r="CR220" s="41"/>
      <c r="CS220" s="41"/>
      <c r="CT220" s="41"/>
      <c r="CU220" s="41"/>
      <c r="CV220" s="41"/>
      <c r="CW220" s="41"/>
      <c r="CX220" s="41"/>
      <c r="CY220" s="41"/>
      <c r="CZ220" s="41"/>
      <c r="DA220" s="41"/>
      <c r="DB220" s="41"/>
      <c r="DC220" s="41"/>
      <c r="DD220" s="41"/>
      <c r="DE220" s="41"/>
      <c r="DF220" s="41"/>
      <c r="DG220" s="41"/>
      <c r="DH220" s="41"/>
      <c r="DI220" s="41"/>
      <c r="DJ220" s="41"/>
      <c r="DK220" s="41"/>
      <c r="DL220" s="41"/>
      <c r="DM220" s="41"/>
      <c r="DN220" s="41"/>
      <c r="DO220" s="41"/>
      <c r="DP220" s="41"/>
      <c r="DQ220" s="41"/>
      <c r="DR220" s="41"/>
      <c r="DS220" s="41"/>
      <c r="DT220" s="41"/>
      <c r="DU220" s="41"/>
      <c r="DV220" s="41"/>
      <c r="DW220" s="41"/>
      <c r="DX220" s="41"/>
      <c r="DY220" s="41"/>
      <c r="DZ220" s="41"/>
      <c r="EA220" s="41"/>
      <c r="EB220" s="41"/>
      <c r="EC220" s="41"/>
      <c r="ED220" s="41"/>
      <c r="EE220" s="41"/>
      <c r="EF220" s="41"/>
      <c r="EG220" s="41"/>
      <c r="EH220" s="41"/>
      <c r="EI220" s="41"/>
      <c r="EJ220" s="41"/>
      <c r="EK220" s="41"/>
      <c r="EL220" s="41"/>
      <c r="EM220" s="41"/>
      <c r="EN220" s="41"/>
      <c r="EO220" s="41"/>
      <c r="EP220" s="41"/>
      <c r="EQ220" s="41"/>
      <c r="ER220" s="41"/>
      <c r="ES220" s="41"/>
      <c r="ET220" s="41"/>
      <c r="EU220" s="41"/>
      <c r="EV220" s="41"/>
      <c r="EW220" s="41"/>
      <c r="EX220" s="41"/>
      <c r="EY220" s="41"/>
      <c r="EZ220" s="41"/>
      <c r="FA220" s="41"/>
      <c r="FB220" s="41"/>
      <c r="FC220" s="41"/>
      <c r="FD220" s="41"/>
      <c r="FE220" s="41"/>
      <c r="FF220" s="41"/>
      <c r="FG220" s="41"/>
      <c r="FH220" s="41"/>
      <c r="FI220" s="41"/>
      <c r="FJ220" s="41"/>
      <c r="FK220" s="41"/>
      <c r="FL220" s="41"/>
      <c r="FM220" s="41"/>
      <c r="FN220" s="41"/>
      <c r="FO220" s="41"/>
      <c r="FP220" s="41"/>
      <c r="FQ220" s="41"/>
      <c r="FR220" s="41"/>
      <c r="FS220" s="41"/>
      <c r="FT220" s="41"/>
      <c r="FU220" s="41"/>
      <c r="FV220" s="41"/>
      <c r="FW220" s="41"/>
      <c r="FX220" s="41"/>
      <c r="FY220" s="41"/>
      <c r="FZ220" s="41"/>
      <c r="GA220" s="41"/>
      <c r="GB220" s="41"/>
      <c r="GC220" s="41"/>
      <c r="GD220" s="41"/>
      <c r="GE220" s="41"/>
      <c r="GF220" s="41"/>
      <c r="GG220" s="41"/>
      <c r="GH220" s="41"/>
      <c r="GI220" s="41"/>
      <c r="GJ220" s="41"/>
      <c r="GK220" s="41"/>
      <c r="GL220" s="41"/>
      <c r="GM220" s="41"/>
      <c r="GN220" s="41"/>
      <c r="GO220" s="41"/>
      <c r="GP220" s="41"/>
      <c r="GQ220" s="41"/>
      <c r="GR220" s="41"/>
      <c r="GS220" s="41"/>
      <c r="GT220" s="41"/>
      <c r="GU220" s="41"/>
      <c r="GV220" s="41"/>
      <c r="GW220" s="41"/>
      <c r="GX220" s="41"/>
      <c r="GY220" s="41"/>
      <c r="GZ220" s="41"/>
      <c r="HA220" s="41"/>
      <c r="HB220" s="41"/>
      <c r="HC220" s="41"/>
      <c r="HD220" s="41"/>
      <c r="HE220" s="41"/>
      <c r="HF220" s="41"/>
      <c r="HG220" s="41"/>
      <c r="HH220" s="41"/>
      <c r="HI220" s="41"/>
      <c r="HJ220" s="41"/>
      <c r="HK220" s="41"/>
      <c r="HL220" s="41"/>
      <c r="HM220" s="41"/>
    </row>
    <row r="221" spans="1:221" x14ac:dyDescent="0.25">
      <c r="A221" s="89">
        <f t="shared" si="9"/>
        <v>220</v>
      </c>
      <c r="B221" s="17">
        <v>40664</v>
      </c>
      <c r="C221" s="18">
        <v>0.47</v>
      </c>
      <c r="D221" s="19">
        <f t="shared" si="10"/>
        <v>1.0046999999999999</v>
      </c>
      <c r="E221" s="51">
        <f>ROUND(PRODUCT(D221:$D$350),6)</f>
        <v>1.7254339999999999</v>
      </c>
      <c r="F221" s="37"/>
      <c r="G221" s="21">
        <f t="shared" si="11"/>
        <v>0</v>
      </c>
      <c r="H221" s="29"/>
      <c r="I221" s="15"/>
      <c r="J221" s="30"/>
      <c r="K221" s="30"/>
      <c r="L221" s="28"/>
      <c r="M221" s="16"/>
      <c r="N221" s="16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  <c r="BZ221" s="41"/>
      <c r="CA221" s="41"/>
      <c r="CB221" s="41"/>
      <c r="CC221" s="41"/>
      <c r="CD221" s="41"/>
      <c r="CE221" s="41"/>
      <c r="CF221" s="41"/>
      <c r="CG221" s="41"/>
      <c r="CH221" s="41"/>
      <c r="CI221" s="41"/>
      <c r="CJ221" s="41"/>
      <c r="CK221" s="41"/>
      <c r="CL221" s="41"/>
      <c r="CM221" s="41"/>
      <c r="CN221" s="41"/>
      <c r="CO221" s="41"/>
      <c r="CP221" s="41"/>
      <c r="CQ221" s="41"/>
      <c r="CR221" s="41"/>
      <c r="CS221" s="41"/>
      <c r="CT221" s="41"/>
      <c r="CU221" s="41"/>
      <c r="CV221" s="41"/>
      <c r="CW221" s="41"/>
      <c r="CX221" s="41"/>
      <c r="CY221" s="41"/>
      <c r="CZ221" s="41"/>
      <c r="DA221" s="41"/>
      <c r="DB221" s="41"/>
      <c r="DC221" s="41"/>
      <c r="DD221" s="41"/>
      <c r="DE221" s="41"/>
      <c r="DF221" s="41"/>
      <c r="DG221" s="41"/>
      <c r="DH221" s="41"/>
      <c r="DI221" s="41"/>
      <c r="DJ221" s="41"/>
      <c r="DK221" s="41"/>
      <c r="DL221" s="41"/>
      <c r="DM221" s="41"/>
      <c r="DN221" s="41"/>
      <c r="DO221" s="41"/>
      <c r="DP221" s="41"/>
      <c r="DQ221" s="41"/>
      <c r="DR221" s="41"/>
      <c r="DS221" s="41"/>
      <c r="DT221" s="41"/>
      <c r="DU221" s="41"/>
      <c r="DV221" s="41"/>
      <c r="DW221" s="41"/>
      <c r="DX221" s="41"/>
      <c r="DY221" s="41"/>
      <c r="DZ221" s="41"/>
      <c r="EA221" s="41"/>
      <c r="EB221" s="41"/>
      <c r="EC221" s="41"/>
      <c r="ED221" s="41"/>
      <c r="EE221" s="41"/>
      <c r="EF221" s="41"/>
      <c r="EG221" s="41"/>
      <c r="EH221" s="41"/>
      <c r="EI221" s="41"/>
      <c r="EJ221" s="41"/>
      <c r="EK221" s="41"/>
      <c r="EL221" s="41"/>
      <c r="EM221" s="41"/>
      <c r="EN221" s="41"/>
      <c r="EO221" s="41"/>
      <c r="EP221" s="41"/>
      <c r="EQ221" s="41"/>
      <c r="ER221" s="41"/>
      <c r="ES221" s="41"/>
      <c r="ET221" s="41"/>
      <c r="EU221" s="41"/>
      <c r="EV221" s="41"/>
      <c r="EW221" s="41"/>
      <c r="EX221" s="41"/>
      <c r="EY221" s="41"/>
      <c r="EZ221" s="41"/>
      <c r="FA221" s="41"/>
      <c r="FB221" s="41"/>
      <c r="FC221" s="41"/>
      <c r="FD221" s="41"/>
      <c r="FE221" s="41"/>
      <c r="FF221" s="41"/>
      <c r="FG221" s="41"/>
      <c r="FH221" s="41"/>
      <c r="FI221" s="41"/>
      <c r="FJ221" s="41"/>
      <c r="FK221" s="41"/>
      <c r="FL221" s="41"/>
      <c r="FM221" s="41"/>
      <c r="FN221" s="41"/>
      <c r="FO221" s="41"/>
      <c r="FP221" s="41"/>
      <c r="FQ221" s="41"/>
      <c r="FR221" s="41"/>
      <c r="FS221" s="41"/>
      <c r="FT221" s="41"/>
      <c r="FU221" s="41"/>
      <c r="FV221" s="41"/>
      <c r="FW221" s="41"/>
      <c r="FX221" s="41"/>
      <c r="FY221" s="41"/>
      <c r="FZ221" s="41"/>
      <c r="GA221" s="41"/>
      <c r="GB221" s="41"/>
      <c r="GC221" s="41"/>
      <c r="GD221" s="41"/>
      <c r="GE221" s="41"/>
      <c r="GF221" s="41"/>
      <c r="GG221" s="41"/>
      <c r="GH221" s="41"/>
      <c r="GI221" s="41"/>
      <c r="GJ221" s="41"/>
      <c r="GK221" s="41"/>
      <c r="GL221" s="41"/>
      <c r="GM221" s="41"/>
      <c r="GN221" s="41"/>
      <c r="GO221" s="41"/>
      <c r="GP221" s="41"/>
      <c r="GQ221" s="41"/>
      <c r="GR221" s="41"/>
      <c r="GS221" s="41"/>
      <c r="GT221" s="41"/>
      <c r="GU221" s="41"/>
      <c r="GV221" s="41"/>
      <c r="GW221" s="41"/>
      <c r="GX221" s="41"/>
      <c r="GY221" s="41"/>
      <c r="GZ221" s="41"/>
      <c r="HA221" s="41"/>
      <c r="HB221" s="41"/>
      <c r="HC221" s="41"/>
      <c r="HD221" s="41"/>
      <c r="HE221" s="41"/>
      <c r="HF221" s="41"/>
      <c r="HG221" s="41"/>
      <c r="HH221" s="41"/>
      <c r="HI221" s="41"/>
      <c r="HJ221" s="41"/>
      <c r="HK221" s="41"/>
      <c r="HL221" s="41"/>
      <c r="HM221" s="41"/>
    </row>
    <row r="222" spans="1:221" x14ac:dyDescent="0.25">
      <c r="A222" s="89">
        <f t="shared" si="9"/>
        <v>221</v>
      </c>
      <c r="B222" s="17">
        <v>40695</v>
      </c>
      <c r="C222" s="18">
        <v>0.15</v>
      </c>
      <c r="D222" s="19">
        <f t="shared" si="10"/>
        <v>1.0015000000000001</v>
      </c>
      <c r="E222" s="51">
        <f>ROUND(PRODUCT(D222:$D$350),6)</f>
        <v>1.717363</v>
      </c>
      <c r="F222" s="37"/>
      <c r="G222" s="21">
        <f t="shared" si="11"/>
        <v>0</v>
      </c>
      <c r="H222" s="29"/>
      <c r="I222" s="15"/>
      <c r="J222" s="30"/>
      <c r="K222" s="30"/>
      <c r="L222" s="28"/>
      <c r="M222" s="16"/>
      <c r="N222" s="16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  <c r="BZ222" s="41"/>
      <c r="CA222" s="41"/>
      <c r="CB222" s="41"/>
      <c r="CC222" s="41"/>
      <c r="CD222" s="41"/>
      <c r="CE222" s="41"/>
      <c r="CF222" s="41"/>
      <c r="CG222" s="41"/>
      <c r="CH222" s="41"/>
      <c r="CI222" s="41"/>
      <c r="CJ222" s="41"/>
      <c r="CK222" s="41"/>
      <c r="CL222" s="41"/>
      <c r="CM222" s="41"/>
      <c r="CN222" s="41"/>
      <c r="CO222" s="41"/>
      <c r="CP222" s="41"/>
      <c r="CQ222" s="41"/>
      <c r="CR222" s="41"/>
      <c r="CS222" s="41"/>
      <c r="CT222" s="41"/>
      <c r="CU222" s="41"/>
      <c r="CV222" s="41"/>
      <c r="CW222" s="41"/>
      <c r="CX222" s="41"/>
      <c r="CY222" s="41"/>
      <c r="CZ222" s="41"/>
      <c r="DA222" s="41"/>
      <c r="DB222" s="41"/>
      <c r="DC222" s="41"/>
      <c r="DD222" s="41"/>
      <c r="DE222" s="41"/>
      <c r="DF222" s="41"/>
      <c r="DG222" s="41"/>
      <c r="DH222" s="41"/>
      <c r="DI222" s="41"/>
      <c r="DJ222" s="41"/>
      <c r="DK222" s="41"/>
      <c r="DL222" s="41"/>
      <c r="DM222" s="41"/>
      <c r="DN222" s="41"/>
      <c r="DO222" s="41"/>
      <c r="DP222" s="41"/>
      <c r="DQ222" s="41"/>
      <c r="DR222" s="41"/>
      <c r="DS222" s="41"/>
      <c r="DT222" s="41"/>
      <c r="DU222" s="41"/>
      <c r="DV222" s="41"/>
      <c r="DW222" s="41"/>
      <c r="DX222" s="41"/>
      <c r="DY222" s="41"/>
      <c r="DZ222" s="41"/>
      <c r="EA222" s="41"/>
      <c r="EB222" s="41"/>
      <c r="EC222" s="41"/>
      <c r="ED222" s="41"/>
      <c r="EE222" s="41"/>
      <c r="EF222" s="41"/>
      <c r="EG222" s="41"/>
      <c r="EH222" s="41"/>
      <c r="EI222" s="41"/>
      <c r="EJ222" s="41"/>
      <c r="EK222" s="41"/>
      <c r="EL222" s="41"/>
      <c r="EM222" s="41"/>
      <c r="EN222" s="41"/>
      <c r="EO222" s="41"/>
      <c r="EP222" s="41"/>
      <c r="EQ222" s="41"/>
      <c r="ER222" s="41"/>
      <c r="ES222" s="41"/>
      <c r="ET222" s="41"/>
      <c r="EU222" s="41"/>
      <c r="EV222" s="41"/>
      <c r="EW222" s="41"/>
      <c r="EX222" s="41"/>
      <c r="EY222" s="41"/>
      <c r="EZ222" s="41"/>
      <c r="FA222" s="41"/>
      <c r="FB222" s="41"/>
      <c r="FC222" s="41"/>
      <c r="FD222" s="41"/>
      <c r="FE222" s="41"/>
      <c r="FF222" s="41"/>
      <c r="FG222" s="41"/>
      <c r="FH222" s="41"/>
      <c r="FI222" s="41"/>
      <c r="FJ222" s="41"/>
      <c r="FK222" s="41"/>
      <c r="FL222" s="41"/>
      <c r="FM222" s="41"/>
      <c r="FN222" s="41"/>
      <c r="FO222" s="41"/>
      <c r="FP222" s="41"/>
      <c r="FQ222" s="41"/>
      <c r="FR222" s="41"/>
      <c r="FS222" s="41"/>
      <c r="FT222" s="41"/>
      <c r="FU222" s="41"/>
      <c r="FV222" s="41"/>
      <c r="FW222" s="41"/>
      <c r="FX222" s="41"/>
      <c r="FY222" s="41"/>
      <c r="FZ222" s="41"/>
      <c r="GA222" s="41"/>
      <c r="GB222" s="41"/>
      <c r="GC222" s="41"/>
      <c r="GD222" s="41"/>
      <c r="GE222" s="41"/>
      <c r="GF222" s="41"/>
      <c r="GG222" s="41"/>
      <c r="GH222" s="41"/>
      <c r="GI222" s="41"/>
      <c r="GJ222" s="41"/>
      <c r="GK222" s="41"/>
      <c r="GL222" s="41"/>
      <c r="GM222" s="41"/>
      <c r="GN222" s="41"/>
      <c r="GO222" s="41"/>
      <c r="GP222" s="41"/>
      <c r="GQ222" s="41"/>
      <c r="GR222" s="41"/>
      <c r="GS222" s="41"/>
      <c r="GT222" s="41"/>
      <c r="GU222" s="41"/>
      <c r="GV222" s="41"/>
      <c r="GW222" s="41"/>
      <c r="GX222" s="41"/>
      <c r="GY222" s="41"/>
      <c r="GZ222" s="41"/>
      <c r="HA222" s="41"/>
      <c r="HB222" s="41"/>
      <c r="HC222" s="41"/>
      <c r="HD222" s="41"/>
      <c r="HE222" s="41"/>
      <c r="HF222" s="41"/>
      <c r="HG222" s="41"/>
      <c r="HH222" s="41"/>
      <c r="HI222" s="41"/>
      <c r="HJ222" s="41"/>
      <c r="HK222" s="41"/>
      <c r="HL222" s="41"/>
      <c r="HM222" s="41"/>
    </row>
    <row r="223" spans="1:221" x14ac:dyDescent="0.25">
      <c r="A223" s="89">
        <f t="shared" si="9"/>
        <v>222</v>
      </c>
      <c r="B223" s="17">
        <v>40725</v>
      </c>
      <c r="C223" s="18">
        <v>0.16</v>
      </c>
      <c r="D223" s="19">
        <f t="shared" si="10"/>
        <v>1.0016</v>
      </c>
      <c r="E223" s="51">
        <f>ROUND(PRODUCT(D223:$D$350),6)</f>
        <v>1.71479</v>
      </c>
      <c r="F223" s="37"/>
      <c r="G223" s="21">
        <f t="shared" si="11"/>
        <v>0</v>
      </c>
      <c r="H223" s="29"/>
      <c r="I223" s="15"/>
      <c r="J223" s="30"/>
      <c r="K223" s="30"/>
      <c r="L223" s="28"/>
      <c r="M223" s="16"/>
      <c r="N223" s="16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  <c r="BZ223" s="41"/>
      <c r="CA223" s="41"/>
      <c r="CB223" s="41"/>
      <c r="CC223" s="41"/>
      <c r="CD223" s="41"/>
      <c r="CE223" s="41"/>
      <c r="CF223" s="41"/>
      <c r="CG223" s="41"/>
      <c r="CH223" s="41"/>
      <c r="CI223" s="41"/>
      <c r="CJ223" s="41"/>
      <c r="CK223" s="41"/>
      <c r="CL223" s="41"/>
      <c r="CM223" s="41"/>
      <c r="CN223" s="41"/>
      <c r="CO223" s="41"/>
      <c r="CP223" s="41"/>
      <c r="CQ223" s="41"/>
      <c r="CR223" s="41"/>
      <c r="CS223" s="41"/>
      <c r="CT223" s="41"/>
      <c r="CU223" s="41"/>
      <c r="CV223" s="41"/>
      <c r="CW223" s="41"/>
      <c r="CX223" s="41"/>
      <c r="CY223" s="41"/>
      <c r="CZ223" s="41"/>
      <c r="DA223" s="41"/>
      <c r="DB223" s="41"/>
      <c r="DC223" s="41"/>
      <c r="DD223" s="41"/>
      <c r="DE223" s="41"/>
      <c r="DF223" s="41"/>
      <c r="DG223" s="41"/>
      <c r="DH223" s="41"/>
      <c r="DI223" s="41"/>
      <c r="DJ223" s="41"/>
      <c r="DK223" s="41"/>
      <c r="DL223" s="41"/>
      <c r="DM223" s="41"/>
      <c r="DN223" s="41"/>
      <c r="DO223" s="41"/>
      <c r="DP223" s="41"/>
      <c r="DQ223" s="41"/>
      <c r="DR223" s="41"/>
      <c r="DS223" s="41"/>
      <c r="DT223" s="41"/>
      <c r="DU223" s="41"/>
      <c r="DV223" s="41"/>
      <c r="DW223" s="41"/>
      <c r="DX223" s="41"/>
      <c r="DY223" s="41"/>
      <c r="DZ223" s="41"/>
      <c r="EA223" s="41"/>
      <c r="EB223" s="41"/>
      <c r="EC223" s="41"/>
      <c r="ED223" s="41"/>
      <c r="EE223" s="41"/>
      <c r="EF223" s="41"/>
      <c r="EG223" s="41"/>
      <c r="EH223" s="41"/>
      <c r="EI223" s="41"/>
      <c r="EJ223" s="41"/>
      <c r="EK223" s="41"/>
      <c r="EL223" s="41"/>
      <c r="EM223" s="41"/>
      <c r="EN223" s="41"/>
      <c r="EO223" s="41"/>
      <c r="EP223" s="41"/>
      <c r="EQ223" s="41"/>
      <c r="ER223" s="41"/>
      <c r="ES223" s="41"/>
      <c r="ET223" s="41"/>
      <c r="EU223" s="41"/>
      <c r="EV223" s="41"/>
      <c r="EW223" s="41"/>
      <c r="EX223" s="41"/>
      <c r="EY223" s="41"/>
      <c r="EZ223" s="41"/>
      <c r="FA223" s="41"/>
      <c r="FB223" s="41"/>
      <c r="FC223" s="41"/>
      <c r="FD223" s="41"/>
      <c r="FE223" s="41"/>
      <c r="FF223" s="41"/>
      <c r="FG223" s="41"/>
      <c r="FH223" s="41"/>
      <c r="FI223" s="41"/>
      <c r="FJ223" s="41"/>
      <c r="FK223" s="41"/>
      <c r="FL223" s="41"/>
      <c r="FM223" s="41"/>
      <c r="FN223" s="41"/>
      <c r="FO223" s="41"/>
      <c r="FP223" s="41"/>
      <c r="FQ223" s="41"/>
      <c r="FR223" s="41"/>
      <c r="FS223" s="41"/>
      <c r="FT223" s="41"/>
      <c r="FU223" s="41"/>
      <c r="FV223" s="41"/>
      <c r="FW223" s="41"/>
      <c r="FX223" s="41"/>
      <c r="FY223" s="41"/>
      <c r="FZ223" s="41"/>
      <c r="GA223" s="41"/>
      <c r="GB223" s="41"/>
      <c r="GC223" s="41"/>
      <c r="GD223" s="41"/>
      <c r="GE223" s="41"/>
      <c r="GF223" s="41"/>
      <c r="GG223" s="41"/>
      <c r="GH223" s="41"/>
      <c r="GI223" s="41"/>
      <c r="GJ223" s="41"/>
      <c r="GK223" s="41"/>
      <c r="GL223" s="41"/>
      <c r="GM223" s="41"/>
      <c r="GN223" s="41"/>
      <c r="GO223" s="41"/>
      <c r="GP223" s="41"/>
      <c r="GQ223" s="41"/>
      <c r="GR223" s="41"/>
      <c r="GS223" s="41"/>
      <c r="GT223" s="41"/>
      <c r="GU223" s="41"/>
      <c r="GV223" s="41"/>
      <c r="GW223" s="41"/>
      <c r="GX223" s="41"/>
      <c r="GY223" s="41"/>
      <c r="GZ223" s="41"/>
      <c r="HA223" s="41"/>
      <c r="HB223" s="41"/>
      <c r="HC223" s="41"/>
      <c r="HD223" s="41"/>
      <c r="HE223" s="41"/>
      <c r="HF223" s="41"/>
      <c r="HG223" s="41"/>
      <c r="HH223" s="41"/>
      <c r="HI223" s="41"/>
      <c r="HJ223" s="41"/>
      <c r="HK223" s="41"/>
      <c r="HL223" s="41"/>
      <c r="HM223" s="41"/>
    </row>
    <row r="224" spans="1:221" x14ac:dyDescent="0.25">
      <c r="A224" s="89">
        <f t="shared" si="9"/>
        <v>223</v>
      </c>
      <c r="B224" s="17">
        <v>40756</v>
      </c>
      <c r="C224" s="18">
        <v>0.37</v>
      </c>
      <c r="D224" s="19">
        <f t="shared" si="10"/>
        <v>1.0037</v>
      </c>
      <c r="E224" s="51">
        <f>ROUND(PRODUCT(D224:$D$350),6)</f>
        <v>1.712051</v>
      </c>
      <c r="F224" s="37"/>
      <c r="G224" s="21">
        <f t="shared" si="11"/>
        <v>0</v>
      </c>
      <c r="H224" s="29"/>
      <c r="I224" s="15"/>
      <c r="J224" s="30"/>
      <c r="K224" s="30"/>
      <c r="L224" s="28"/>
      <c r="M224" s="16"/>
      <c r="N224" s="16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  <c r="BF224" s="41"/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  <c r="BZ224" s="41"/>
      <c r="CA224" s="41"/>
      <c r="CB224" s="41"/>
      <c r="CC224" s="41"/>
      <c r="CD224" s="41"/>
      <c r="CE224" s="41"/>
      <c r="CF224" s="41"/>
      <c r="CG224" s="41"/>
      <c r="CH224" s="41"/>
      <c r="CI224" s="41"/>
      <c r="CJ224" s="41"/>
      <c r="CK224" s="41"/>
      <c r="CL224" s="41"/>
      <c r="CM224" s="41"/>
      <c r="CN224" s="41"/>
      <c r="CO224" s="41"/>
      <c r="CP224" s="41"/>
      <c r="CQ224" s="41"/>
      <c r="CR224" s="41"/>
      <c r="CS224" s="41"/>
      <c r="CT224" s="41"/>
      <c r="CU224" s="41"/>
      <c r="CV224" s="41"/>
      <c r="CW224" s="41"/>
      <c r="CX224" s="41"/>
      <c r="CY224" s="41"/>
      <c r="CZ224" s="41"/>
      <c r="DA224" s="41"/>
      <c r="DB224" s="41"/>
      <c r="DC224" s="41"/>
      <c r="DD224" s="41"/>
      <c r="DE224" s="41"/>
      <c r="DF224" s="41"/>
      <c r="DG224" s="41"/>
      <c r="DH224" s="41"/>
      <c r="DI224" s="41"/>
      <c r="DJ224" s="41"/>
      <c r="DK224" s="41"/>
      <c r="DL224" s="41"/>
      <c r="DM224" s="41"/>
      <c r="DN224" s="41"/>
      <c r="DO224" s="41"/>
      <c r="DP224" s="41"/>
      <c r="DQ224" s="41"/>
      <c r="DR224" s="41"/>
      <c r="DS224" s="41"/>
      <c r="DT224" s="41"/>
      <c r="DU224" s="41"/>
      <c r="DV224" s="41"/>
      <c r="DW224" s="41"/>
      <c r="DX224" s="41"/>
      <c r="DY224" s="41"/>
      <c r="DZ224" s="41"/>
      <c r="EA224" s="41"/>
      <c r="EB224" s="41"/>
      <c r="EC224" s="41"/>
      <c r="ED224" s="41"/>
      <c r="EE224" s="41"/>
      <c r="EF224" s="41"/>
      <c r="EG224" s="41"/>
      <c r="EH224" s="41"/>
      <c r="EI224" s="41"/>
      <c r="EJ224" s="41"/>
      <c r="EK224" s="41"/>
      <c r="EL224" s="41"/>
      <c r="EM224" s="41"/>
      <c r="EN224" s="41"/>
      <c r="EO224" s="41"/>
      <c r="EP224" s="41"/>
      <c r="EQ224" s="41"/>
      <c r="ER224" s="41"/>
      <c r="ES224" s="41"/>
      <c r="ET224" s="41"/>
      <c r="EU224" s="41"/>
      <c r="EV224" s="41"/>
      <c r="EW224" s="41"/>
      <c r="EX224" s="41"/>
      <c r="EY224" s="41"/>
      <c r="EZ224" s="41"/>
      <c r="FA224" s="41"/>
      <c r="FB224" s="41"/>
      <c r="FC224" s="41"/>
      <c r="FD224" s="41"/>
      <c r="FE224" s="41"/>
      <c r="FF224" s="41"/>
      <c r="FG224" s="41"/>
      <c r="FH224" s="41"/>
      <c r="FI224" s="41"/>
      <c r="FJ224" s="41"/>
      <c r="FK224" s="41"/>
      <c r="FL224" s="41"/>
      <c r="FM224" s="41"/>
      <c r="FN224" s="41"/>
      <c r="FO224" s="41"/>
      <c r="FP224" s="41"/>
      <c r="FQ224" s="41"/>
      <c r="FR224" s="41"/>
      <c r="FS224" s="41"/>
      <c r="FT224" s="41"/>
      <c r="FU224" s="41"/>
      <c r="FV224" s="41"/>
      <c r="FW224" s="41"/>
      <c r="FX224" s="41"/>
      <c r="FY224" s="41"/>
      <c r="FZ224" s="41"/>
      <c r="GA224" s="41"/>
      <c r="GB224" s="41"/>
      <c r="GC224" s="41"/>
      <c r="GD224" s="41"/>
      <c r="GE224" s="41"/>
      <c r="GF224" s="41"/>
      <c r="GG224" s="41"/>
      <c r="GH224" s="41"/>
      <c r="GI224" s="41"/>
      <c r="GJ224" s="41"/>
      <c r="GK224" s="41"/>
      <c r="GL224" s="41"/>
      <c r="GM224" s="41"/>
      <c r="GN224" s="41"/>
      <c r="GO224" s="41"/>
      <c r="GP224" s="41"/>
      <c r="GQ224" s="41"/>
      <c r="GR224" s="41"/>
      <c r="GS224" s="41"/>
      <c r="GT224" s="41"/>
      <c r="GU224" s="41"/>
      <c r="GV224" s="41"/>
      <c r="GW224" s="41"/>
      <c r="GX224" s="41"/>
      <c r="GY224" s="41"/>
      <c r="GZ224" s="41"/>
      <c r="HA224" s="41"/>
      <c r="HB224" s="41"/>
      <c r="HC224" s="41"/>
      <c r="HD224" s="41"/>
      <c r="HE224" s="41"/>
      <c r="HF224" s="41"/>
      <c r="HG224" s="41"/>
      <c r="HH224" s="41"/>
      <c r="HI224" s="41"/>
      <c r="HJ224" s="41"/>
      <c r="HK224" s="41"/>
      <c r="HL224" s="41"/>
      <c r="HM224" s="41"/>
    </row>
    <row r="225" spans="1:221" x14ac:dyDescent="0.25">
      <c r="A225" s="89">
        <f t="shared" si="9"/>
        <v>224</v>
      </c>
      <c r="B225" s="17">
        <v>40787</v>
      </c>
      <c r="C225" s="18">
        <v>0.53</v>
      </c>
      <c r="D225" s="19">
        <f t="shared" si="10"/>
        <v>1.0053000000000001</v>
      </c>
      <c r="E225" s="51">
        <f>ROUND(PRODUCT(D225:$D$350),6)</f>
        <v>1.70574</v>
      </c>
      <c r="F225" s="37"/>
      <c r="G225" s="21">
        <f t="shared" si="11"/>
        <v>0</v>
      </c>
      <c r="H225" s="29"/>
      <c r="I225" s="15"/>
      <c r="J225" s="30"/>
      <c r="K225" s="30"/>
      <c r="L225" s="28"/>
      <c r="M225" s="16"/>
      <c r="N225" s="16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  <c r="BZ225" s="41"/>
      <c r="CA225" s="41"/>
      <c r="CB225" s="41"/>
      <c r="CC225" s="41"/>
      <c r="CD225" s="41"/>
      <c r="CE225" s="41"/>
      <c r="CF225" s="41"/>
      <c r="CG225" s="41"/>
      <c r="CH225" s="41"/>
      <c r="CI225" s="41"/>
      <c r="CJ225" s="41"/>
      <c r="CK225" s="41"/>
      <c r="CL225" s="41"/>
      <c r="CM225" s="41"/>
      <c r="CN225" s="41"/>
      <c r="CO225" s="41"/>
      <c r="CP225" s="41"/>
      <c r="CQ225" s="41"/>
      <c r="CR225" s="41"/>
      <c r="CS225" s="41"/>
      <c r="CT225" s="41"/>
      <c r="CU225" s="41"/>
      <c r="CV225" s="41"/>
      <c r="CW225" s="41"/>
      <c r="CX225" s="41"/>
      <c r="CY225" s="41"/>
      <c r="CZ225" s="41"/>
      <c r="DA225" s="41"/>
      <c r="DB225" s="41"/>
      <c r="DC225" s="41"/>
      <c r="DD225" s="41"/>
      <c r="DE225" s="41"/>
      <c r="DF225" s="41"/>
      <c r="DG225" s="41"/>
      <c r="DH225" s="41"/>
      <c r="DI225" s="41"/>
      <c r="DJ225" s="41"/>
      <c r="DK225" s="41"/>
      <c r="DL225" s="41"/>
      <c r="DM225" s="41"/>
      <c r="DN225" s="41"/>
      <c r="DO225" s="41"/>
      <c r="DP225" s="41"/>
      <c r="DQ225" s="41"/>
      <c r="DR225" s="41"/>
      <c r="DS225" s="41"/>
      <c r="DT225" s="41"/>
      <c r="DU225" s="41"/>
      <c r="DV225" s="41"/>
      <c r="DW225" s="41"/>
      <c r="DX225" s="41"/>
      <c r="DY225" s="41"/>
      <c r="DZ225" s="41"/>
      <c r="EA225" s="41"/>
      <c r="EB225" s="41"/>
      <c r="EC225" s="41"/>
      <c r="ED225" s="41"/>
      <c r="EE225" s="41"/>
      <c r="EF225" s="41"/>
      <c r="EG225" s="41"/>
      <c r="EH225" s="41"/>
      <c r="EI225" s="41"/>
      <c r="EJ225" s="41"/>
      <c r="EK225" s="41"/>
      <c r="EL225" s="41"/>
      <c r="EM225" s="41"/>
      <c r="EN225" s="41"/>
      <c r="EO225" s="41"/>
      <c r="EP225" s="41"/>
      <c r="EQ225" s="41"/>
      <c r="ER225" s="41"/>
      <c r="ES225" s="41"/>
      <c r="ET225" s="41"/>
      <c r="EU225" s="41"/>
      <c r="EV225" s="41"/>
      <c r="EW225" s="41"/>
      <c r="EX225" s="41"/>
      <c r="EY225" s="41"/>
      <c r="EZ225" s="41"/>
      <c r="FA225" s="41"/>
      <c r="FB225" s="41"/>
      <c r="FC225" s="41"/>
      <c r="FD225" s="41"/>
      <c r="FE225" s="41"/>
      <c r="FF225" s="41"/>
      <c r="FG225" s="41"/>
      <c r="FH225" s="41"/>
      <c r="FI225" s="41"/>
      <c r="FJ225" s="41"/>
      <c r="FK225" s="41"/>
      <c r="FL225" s="41"/>
      <c r="FM225" s="41"/>
      <c r="FN225" s="41"/>
      <c r="FO225" s="41"/>
      <c r="FP225" s="41"/>
      <c r="FQ225" s="41"/>
      <c r="FR225" s="41"/>
      <c r="FS225" s="41"/>
      <c r="FT225" s="41"/>
      <c r="FU225" s="41"/>
      <c r="FV225" s="41"/>
      <c r="FW225" s="41"/>
      <c r="FX225" s="41"/>
      <c r="FY225" s="41"/>
      <c r="FZ225" s="41"/>
      <c r="GA225" s="41"/>
      <c r="GB225" s="41"/>
      <c r="GC225" s="41"/>
      <c r="GD225" s="41"/>
      <c r="GE225" s="41"/>
      <c r="GF225" s="41"/>
      <c r="GG225" s="41"/>
      <c r="GH225" s="41"/>
      <c r="GI225" s="41"/>
      <c r="GJ225" s="41"/>
      <c r="GK225" s="41"/>
      <c r="GL225" s="41"/>
      <c r="GM225" s="41"/>
      <c r="GN225" s="41"/>
      <c r="GO225" s="41"/>
      <c r="GP225" s="41"/>
      <c r="GQ225" s="41"/>
      <c r="GR225" s="41"/>
      <c r="GS225" s="41"/>
      <c r="GT225" s="41"/>
      <c r="GU225" s="41"/>
      <c r="GV225" s="41"/>
      <c r="GW225" s="41"/>
      <c r="GX225" s="41"/>
      <c r="GY225" s="41"/>
      <c r="GZ225" s="41"/>
      <c r="HA225" s="41"/>
      <c r="HB225" s="41"/>
      <c r="HC225" s="41"/>
      <c r="HD225" s="41"/>
      <c r="HE225" s="41"/>
      <c r="HF225" s="41"/>
      <c r="HG225" s="41"/>
      <c r="HH225" s="41"/>
      <c r="HI225" s="41"/>
      <c r="HJ225" s="41"/>
      <c r="HK225" s="41"/>
      <c r="HL225" s="41"/>
      <c r="HM225" s="41"/>
    </row>
    <row r="226" spans="1:221" x14ac:dyDescent="0.25">
      <c r="A226" s="89">
        <f t="shared" si="9"/>
        <v>225</v>
      </c>
      <c r="B226" s="17">
        <v>40817</v>
      </c>
      <c r="C226" s="18">
        <v>0.43</v>
      </c>
      <c r="D226" s="19">
        <f t="shared" si="10"/>
        <v>1.0043</v>
      </c>
      <c r="E226" s="51">
        <f>ROUND(PRODUCT(D226:$D$350),6)</f>
        <v>1.696747</v>
      </c>
      <c r="F226" s="37"/>
      <c r="G226" s="21">
        <f t="shared" si="11"/>
        <v>0</v>
      </c>
      <c r="H226" s="29"/>
      <c r="I226" s="15"/>
      <c r="J226" s="30"/>
      <c r="K226" s="30"/>
      <c r="L226" s="28"/>
      <c r="M226" s="16"/>
      <c r="N226" s="16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  <c r="AM226" s="41"/>
      <c r="AN226" s="41"/>
      <c r="AO226" s="41"/>
      <c r="AP226" s="41"/>
      <c r="AQ226" s="41"/>
      <c r="AR226" s="41"/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  <c r="BZ226" s="41"/>
      <c r="CA226" s="41"/>
      <c r="CB226" s="41"/>
      <c r="CC226" s="41"/>
      <c r="CD226" s="41"/>
      <c r="CE226" s="41"/>
      <c r="CF226" s="41"/>
      <c r="CG226" s="41"/>
      <c r="CH226" s="41"/>
      <c r="CI226" s="41"/>
      <c r="CJ226" s="41"/>
      <c r="CK226" s="41"/>
      <c r="CL226" s="41"/>
      <c r="CM226" s="41"/>
      <c r="CN226" s="41"/>
      <c r="CO226" s="41"/>
      <c r="CP226" s="41"/>
      <c r="CQ226" s="41"/>
      <c r="CR226" s="41"/>
      <c r="CS226" s="41"/>
      <c r="CT226" s="41"/>
      <c r="CU226" s="41"/>
      <c r="CV226" s="41"/>
      <c r="CW226" s="41"/>
      <c r="CX226" s="41"/>
      <c r="CY226" s="41"/>
      <c r="CZ226" s="41"/>
      <c r="DA226" s="41"/>
      <c r="DB226" s="41"/>
      <c r="DC226" s="41"/>
      <c r="DD226" s="41"/>
      <c r="DE226" s="41"/>
      <c r="DF226" s="41"/>
      <c r="DG226" s="41"/>
      <c r="DH226" s="41"/>
      <c r="DI226" s="41"/>
      <c r="DJ226" s="41"/>
      <c r="DK226" s="41"/>
      <c r="DL226" s="41"/>
      <c r="DM226" s="41"/>
      <c r="DN226" s="41"/>
      <c r="DO226" s="41"/>
      <c r="DP226" s="41"/>
      <c r="DQ226" s="41"/>
      <c r="DR226" s="41"/>
      <c r="DS226" s="41"/>
      <c r="DT226" s="41"/>
      <c r="DU226" s="41"/>
      <c r="DV226" s="41"/>
      <c r="DW226" s="41"/>
      <c r="DX226" s="41"/>
      <c r="DY226" s="41"/>
      <c r="DZ226" s="41"/>
      <c r="EA226" s="41"/>
      <c r="EB226" s="41"/>
      <c r="EC226" s="41"/>
      <c r="ED226" s="41"/>
      <c r="EE226" s="41"/>
      <c r="EF226" s="41"/>
      <c r="EG226" s="41"/>
      <c r="EH226" s="41"/>
      <c r="EI226" s="41"/>
      <c r="EJ226" s="41"/>
      <c r="EK226" s="41"/>
      <c r="EL226" s="41"/>
      <c r="EM226" s="41"/>
      <c r="EN226" s="41"/>
      <c r="EO226" s="41"/>
      <c r="EP226" s="41"/>
      <c r="EQ226" s="41"/>
      <c r="ER226" s="41"/>
      <c r="ES226" s="41"/>
      <c r="ET226" s="41"/>
      <c r="EU226" s="41"/>
      <c r="EV226" s="41"/>
      <c r="EW226" s="41"/>
      <c r="EX226" s="41"/>
      <c r="EY226" s="41"/>
      <c r="EZ226" s="41"/>
      <c r="FA226" s="41"/>
      <c r="FB226" s="41"/>
      <c r="FC226" s="41"/>
      <c r="FD226" s="41"/>
      <c r="FE226" s="41"/>
      <c r="FF226" s="41"/>
      <c r="FG226" s="41"/>
      <c r="FH226" s="41"/>
      <c r="FI226" s="41"/>
      <c r="FJ226" s="41"/>
      <c r="FK226" s="41"/>
      <c r="FL226" s="41"/>
      <c r="FM226" s="41"/>
      <c r="FN226" s="41"/>
      <c r="FO226" s="41"/>
      <c r="FP226" s="41"/>
      <c r="FQ226" s="41"/>
      <c r="FR226" s="41"/>
      <c r="FS226" s="41"/>
      <c r="FT226" s="41"/>
      <c r="FU226" s="41"/>
      <c r="FV226" s="41"/>
      <c r="FW226" s="41"/>
      <c r="FX226" s="41"/>
      <c r="FY226" s="41"/>
      <c r="FZ226" s="41"/>
      <c r="GA226" s="41"/>
      <c r="GB226" s="41"/>
      <c r="GC226" s="41"/>
      <c r="GD226" s="41"/>
      <c r="GE226" s="41"/>
      <c r="GF226" s="41"/>
      <c r="GG226" s="41"/>
      <c r="GH226" s="41"/>
      <c r="GI226" s="41"/>
      <c r="GJ226" s="41"/>
      <c r="GK226" s="41"/>
      <c r="GL226" s="41"/>
      <c r="GM226" s="41"/>
      <c r="GN226" s="41"/>
      <c r="GO226" s="41"/>
      <c r="GP226" s="41"/>
      <c r="GQ226" s="41"/>
      <c r="GR226" s="41"/>
      <c r="GS226" s="41"/>
      <c r="GT226" s="41"/>
      <c r="GU226" s="41"/>
      <c r="GV226" s="41"/>
      <c r="GW226" s="41"/>
      <c r="GX226" s="41"/>
      <c r="GY226" s="41"/>
      <c r="GZ226" s="41"/>
      <c r="HA226" s="41"/>
      <c r="HB226" s="41"/>
      <c r="HC226" s="41"/>
      <c r="HD226" s="41"/>
      <c r="HE226" s="41"/>
      <c r="HF226" s="41"/>
      <c r="HG226" s="41"/>
      <c r="HH226" s="41"/>
      <c r="HI226" s="41"/>
      <c r="HJ226" s="41"/>
      <c r="HK226" s="41"/>
      <c r="HL226" s="41"/>
      <c r="HM226" s="41"/>
    </row>
    <row r="227" spans="1:221" x14ac:dyDescent="0.25">
      <c r="A227" s="89">
        <f t="shared" si="9"/>
        <v>226</v>
      </c>
      <c r="B227" s="17">
        <v>40848</v>
      </c>
      <c r="C227" s="18">
        <v>0.52</v>
      </c>
      <c r="D227" s="19">
        <f t="shared" si="10"/>
        <v>1.0052000000000001</v>
      </c>
      <c r="E227" s="51">
        <f>ROUND(PRODUCT(D227:$D$350),6)</f>
        <v>1.6894819999999999</v>
      </c>
      <c r="F227" s="37"/>
      <c r="G227" s="21">
        <f t="shared" si="11"/>
        <v>0</v>
      </c>
      <c r="H227" s="29"/>
      <c r="I227" s="15"/>
      <c r="J227" s="30"/>
      <c r="K227" s="30"/>
      <c r="L227" s="28"/>
      <c r="M227" s="16"/>
      <c r="N227" s="16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  <c r="DT227" s="41"/>
      <c r="DU227" s="41"/>
      <c r="DV227" s="41"/>
      <c r="DW227" s="41"/>
      <c r="DX227" s="41"/>
      <c r="DY227" s="41"/>
      <c r="DZ227" s="41"/>
      <c r="EA227" s="41"/>
      <c r="EB227" s="41"/>
      <c r="EC227" s="41"/>
      <c r="ED227" s="41"/>
      <c r="EE227" s="41"/>
      <c r="EF227" s="41"/>
      <c r="EG227" s="41"/>
      <c r="EH227" s="41"/>
      <c r="EI227" s="41"/>
      <c r="EJ227" s="41"/>
      <c r="EK227" s="41"/>
      <c r="EL227" s="41"/>
      <c r="EM227" s="41"/>
      <c r="EN227" s="41"/>
      <c r="EO227" s="41"/>
      <c r="EP227" s="41"/>
      <c r="EQ227" s="41"/>
      <c r="ER227" s="41"/>
      <c r="ES227" s="41"/>
      <c r="ET227" s="41"/>
      <c r="EU227" s="41"/>
      <c r="EV227" s="41"/>
      <c r="EW227" s="41"/>
      <c r="EX227" s="41"/>
      <c r="EY227" s="41"/>
      <c r="EZ227" s="41"/>
      <c r="FA227" s="41"/>
      <c r="FB227" s="41"/>
      <c r="FC227" s="41"/>
      <c r="FD227" s="41"/>
      <c r="FE227" s="41"/>
      <c r="FF227" s="41"/>
      <c r="FG227" s="41"/>
      <c r="FH227" s="41"/>
      <c r="FI227" s="41"/>
      <c r="FJ227" s="41"/>
      <c r="FK227" s="41"/>
      <c r="FL227" s="41"/>
      <c r="FM227" s="41"/>
      <c r="FN227" s="41"/>
      <c r="FO227" s="41"/>
      <c r="FP227" s="41"/>
      <c r="FQ227" s="41"/>
      <c r="FR227" s="41"/>
      <c r="FS227" s="41"/>
      <c r="FT227" s="41"/>
      <c r="FU227" s="41"/>
      <c r="FV227" s="41"/>
      <c r="FW227" s="41"/>
      <c r="FX227" s="41"/>
      <c r="FY227" s="41"/>
      <c r="FZ227" s="41"/>
      <c r="GA227" s="41"/>
      <c r="GB227" s="41"/>
      <c r="GC227" s="41"/>
      <c r="GD227" s="41"/>
      <c r="GE227" s="41"/>
      <c r="GF227" s="41"/>
      <c r="GG227" s="41"/>
      <c r="GH227" s="41"/>
      <c r="GI227" s="41"/>
      <c r="GJ227" s="41"/>
      <c r="GK227" s="41"/>
      <c r="GL227" s="41"/>
      <c r="GM227" s="41"/>
      <c r="GN227" s="41"/>
      <c r="GO227" s="41"/>
      <c r="GP227" s="41"/>
      <c r="GQ227" s="41"/>
      <c r="GR227" s="41"/>
      <c r="GS227" s="41"/>
      <c r="GT227" s="41"/>
      <c r="GU227" s="41"/>
      <c r="GV227" s="41"/>
      <c r="GW227" s="41"/>
      <c r="GX227" s="41"/>
      <c r="GY227" s="41"/>
      <c r="GZ227" s="41"/>
      <c r="HA227" s="41"/>
      <c r="HB227" s="41"/>
      <c r="HC227" s="41"/>
      <c r="HD227" s="41"/>
      <c r="HE227" s="41"/>
      <c r="HF227" s="41"/>
      <c r="HG227" s="41"/>
      <c r="HH227" s="41"/>
      <c r="HI227" s="41"/>
      <c r="HJ227" s="41"/>
      <c r="HK227" s="41"/>
      <c r="HL227" s="41"/>
      <c r="HM227" s="41"/>
    </row>
    <row r="228" spans="1:221" s="36" customFormat="1" x14ac:dyDescent="0.25">
      <c r="A228" s="90">
        <f t="shared" si="9"/>
        <v>227</v>
      </c>
      <c r="B228" s="22" t="s">
        <v>2</v>
      </c>
      <c r="C228" s="23">
        <f>C229</f>
        <v>0.5</v>
      </c>
      <c r="D228" s="24" t="s">
        <v>1</v>
      </c>
      <c r="E228" s="51">
        <f>ROUND(PRODUCT(D228:$D$350),6)</f>
        <v>1.680742</v>
      </c>
      <c r="F228" s="37"/>
      <c r="G228" s="26">
        <f t="shared" si="11"/>
        <v>0</v>
      </c>
      <c r="H228" s="33"/>
      <c r="I228" s="15"/>
      <c r="J228" s="34"/>
      <c r="K228" s="34"/>
      <c r="L228" s="32"/>
      <c r="M228" s="16"/>
      <c r="N228" s="16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5"/>
      <c r="DW228" s="35"/>
      <c r="DX228" s="35"/>
      <c r="DY228" s="35"/>
      <c r="DZ228" s="35"/>
      <c r="EA228" s="35"/>
      <c r="EB228" s="35"/>
      <c r="EC228" s="35"/>
      <c r="ED228" s="35"/>
      <c r="EE228" s="35"/>
      <c r="EF228" s="35"/>
      <c r="EG228" s="35"/>
      <c r="EH228" s="35"/>
      <c r="EI228" s="35"/>
      <c r="EJ228" s="35"/>
      <c r="EK228" s="35"/>
      <c r="EL228" s="35"/>
      <c r="EM228" s="35"/>
      <c r="EN228" s="35"/>
      <c r="EO228" s="35"/>
      <c r="EP228" s="35"/>
      <c r="EQ228" s="35"/>
      <c r="ER228" s="35"/>
      <c r="ES228" s="35"/>
      <c r="ET228" s="35"/>
      <c r="EU228" s="35"/>
      <c r="EV228" s="35"/>
      <c r="EW228" s="35"/>
      <c r="EX228" s="35"/>
      <c r="EY228" s="35"/>
      <c r="EZ228" s="35"/>
      <c r="FA228" s="35"/>
      <c r="FB228" s="35"/>
      <c r="FC228" s="35"/>
      <c r="FD228" s="35"/>
      <c r="FE228" s="35"/>
      <c r="FF228" s="35"/>
      <c r="FG228" s="35"/>
      <c r="FH228" s="35"/>
      <c r="FI228" s="35"/>
      <c r="FJ228" s="35"/>
      <c r="FK228" s="35"/>
      <c r="FL228" s="35"/>
      <c r="FM228" s="35"/>
      <c r="FN228" s="35"/>
      <c r="FO228" s="35"/>
      <c r="FP228" s="35"/>
      <c r="FQ228" s="35"/>
      <c r="FR228" s="35"/>
      <c r="FS228" s="35"/>
      <c r="FT228" s="35"/>
      <c r="FU228" s="35"/>
      <c r="FV228" s="35"/>
      <c r="FW228" s="35"/>
      <c r="FX228" s="35"/>
      <c r="FY228" s="35"/>
      <c r="FZ228" s="35"/>
      <c r="GA228" s="35"/>
      <c r="GB228" s="35"/>
      <c r="GC228" s="35"/>
      <c r="GD228" s="35"/>
      <c r="GE228" s="35"/>
      <c r="GF228" s="35"/>
      <c r="GG228" s="35"/>
      <c r="GH228" s="35"/>
      <c r="GI228" s="35"/>
      <c r="GJ228" s="35"/>
      <c r="GK228" s="35"/>
      <c r="GL228" s="35"/>
      <c r="GM228" s="35"/>
      <c r="GN228" s="35"/>
      <c r="GO228" s="35"/>
      <c r="GP228" s="35"/>
      <c r="GQ228" s="35"/>
      <c r="GR228" s="35"/>
      <c r="GS228" s="35"/>
      <c r="GT228" s="35"/>
      <c r="GU228" s="35"/>
      <c r="GV228" s="35"/>
      <c r="GW228" s="35"/>
      <c r="GX228" s="35"/>
      <c r="GY228" s="35"/>
      <c r="GZ228" s="35"/>
      <c r="HA228" s="35"/>
      <c r="HB228" s="35"/>
      <c r="HC228" s="35"/>
      <c r="HD228" s="35"/>
      <c r="HE228" s="35"/>
      <c r="HF228" s="35"/>
      <c r="HG228" s="35"/>
      <c r="HH228" s="35"/>
      <c r="HI228" s="35"/>
      <c r="HJ228" s="35"/>
      <c r="HK228" s="35"/>
      <c r="HL228" s="35"/>
      <c r="HM228" s="35"/>
    </row>
    <row r="229" spans="1:221" x14ac:dyDescent="0.25">
      <c r="A229" s="89">
        <f t="shared" si="9"/>
        <v>228</v>
      </c>
      <c r="B229" s="17">
        <v>40878</v>
      </c>
      <c r="C229" s="18">
        <v>0.5</v>
      </c>
      <c r="D229" s="19">
        <f t="shared" si="10"/>
        <v>1.0049999999999999</v>
      </c>
      <c r="E229" s="51">
        <f>ROUND(PRODUCT(D229:$D$350),6)</f>
        <v>1.680742</v>
      </c>
      <c r="F229" s="37"/>
      <c r="G229" s="21">
        <f t="shared" si="11"/>
        <v>0</v>
      </c>
      <c r="H229" s="29"/>
      <c r="I229" s="15"/>
      <c r="J229" s="30"/>
      <c r="K229" s="30"/>
      <c r="L229" s="28"/>
      <c r="M229" s="16"/>
      <c r="N229" s="16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DT229" s="41"/>
      <c r="DU229" s="41"/>
      <c r="DV229" s="41"/>
      <c r="DW229" s="41"/>
      <c r="DX229" s="41"/>
      <c r="DY229" s="41"/>
      <c r="DZ229" s="41"/>
      <c r="EA229" s="41"/>
      <c r="EB229" s="41"/>
      <c r="EC229" s="41"/>
      <c r="ED229" s="41"/>
      <c r="EE229" s="41"/>
      <c r="EF229" s="41"/>
      <c r="EG229" s="41"/>
      <c r="EH229" s="41"/>
      <c r="EI229" s="41"/>
      <c r="EJ229" s="41"/>
      <c r="EK229" s="41"/>
      <c r="EL229" s="41"/>
      <c r="EM229" s="41"/>
      <c r="EN229" s="41"/>
      <c r="EO229" s="41"/>
      <c r="EP229" s="41"/>
      <c r="EQ229" s="41"/>
      <c r="ER229" s="41"/>
      <c r="ES229" s="41"/>
      <c r="ET229" s="41"/>
      <c r="EU229" s="41"/>
      <c r="EV229" s="41"/>
      <c r="EW229" s="41"/>
      <c r="EX229" s="41"/>
      <c r="EY229" s="41"/>
      <c r="EZ229" s="41"/>
      <c r="FA229" s="41"/>
      <c r="FB229" s="41"/>
      <c r="FC229" s="41"/>
      <c r="FD229" s="41"/>
      <c r="FE229" s="41"/>
      <c r="FF229" s="41"/>
      <c r="FG229" s="41"/>
      <c r="FH229" s="41"/>
      <c r="FI229" s="41"/>
      <c r="FJ229" s="41"/>
      <c r="FK229" s="41"/>
      <c r="FL229" s="41"/>
      <c r="FM229" s="41"/>
      <c r="FN229" s="41"/>
      <c r="FO229" s="41"/>
      <c r="FP229" s="41"/>
      <c r="FQ229" s="41"/>
      <c r="FR229" s="41"/>
      <c r="FS229" s="41"/>
      <c r="FT229" s="41"/>
      <c r="FU229" s="41"/>
      <c r="FV229" s="41"/>
      <c r="FW229" s="41"/>
      <c r="FX229" s="41"/>
      <c r="FY229" s="41"/>
      <c r="FZ229" s="41"/>
      <c r="GA229" s="41"/>
      <c r="GB229" s="41"/>
      <c r="GC229" s="41"/>
      <c r="GD229" s="41"/>
      <c r="GE229" s="41"/>
      <c r="GF229" s="41"/>
      <c r="GG229" s="41"/>
      <c r="GH229" s="41"/>
      <c r="GI229" s="41"/>
      <c r="GJ229" s="41"/>
      <c r="GK229" s="41"/>
      <c r="GL229" s="41"/>
      <c r="GM229" s="41"/>
      <c r="GN229" s="41"/>
      <c r="GO229" s="41"/>
      <c r="GP229" s="41"/>
      <c r="GQ229" s="41"/>
      <c r="GR229" s="41"/>
      <c r="GS229" s="41"/>
      <c r="GT229" s="41"/>
      <c r="GU229" s="41"/>
      <c r="GV229" s="41"/>
      <c r="GW229" s="41"/>
      <c r="GX229" s="41"/>
      <c r="GY229" s="41"/>
      <c r="GZ229" s="41"/>
      <c r="HA229" s="41"/>
      <c r="HB229" s="41"/>
      <c r="HC229" s="41"/>
      <c r="HD229" s="41"/>
      <c r="HE229" s="41"/>
      <c r="HF229" s="41"/>
      <c r="HG229" s="41"/>
      <c r="HH229" s="41"/>
      <c r="HI229" s="41"/>
      <c r="HJ229" s="41"/>
      <c r="HK229" s="41"/>
      <c r="HL229" s="41"/>
      <c r="HM229" s="41"/>
    </row>
    <row r="230" spans="1:221" x14ac:dyDescent="0.25">
      <c r="A230" s="89">
        <f t="shared" si="9"/>
        <v>229</v>
      </c>
      <c r="B230" s="17">
        <v>40909</v>
      </c>
      <c r="C230" s="18">
        <v>0.56000000000000005</v>
      </c>
      <c r="D230" s="19">
        <f t="shared" si="10"/>
        <v>1.0056</v>
      </c>
      <c r="E230" s="51">
        <f>ROUND(PRODUCT(D230:$D$350),6)</f>
        <v>1.6723809999999999</v>
      </c>
      <c r="F230" s="37"/>
      <c r="G230" s="21">
        <f t="shared" si="11"/>
        <v>0</v>
      </c>
      <c r="H230" s="29"/>
      <c r="I230" s="15"/>
      <c r="J230" s="30"/>
      <c r="K230" s="30"/>
      <c r="L230" s="28"/>
      <c r="M230" s="16"/>
      <c r="N230" s="16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DT230" s="41"/>
      <c r="DU230" s="41"/>
      <c r="DV230" s="41"/>
      <c r="DW230" s="41"/>
      <c r="DX230" s="41"/>
      <c r="DY230" s="41"/>
      <c r="DZ230" s="41"/>
      <c r="EA230" s="41"/>
      <c r="EB230" s="41"/>
      <c r="EC230" s="41"/>
      <c r="ED230" s="41"/>
      <c r="EE230" s="41"/>
      <c r="EF230" s="41"/>
      <c r="EG230" s="41"/>
      <c r="EH230" s="41"/>
      <c r="EI230" s="41"/>
      <c r="EJ230" s="41"/>
      <c r="EK230" s="41"/>
      <c r="EL230" s="41"/>
      <c r="EM230" s="41"/>
      <c r="EN230" s="41"/>
      <c r="EO230" s="41"/>
      <c r="EP230" s="41"/>
      <c r="EQ230" s="41"/>
      <c r="ER230" s="41"/>
      <c r="ES230" s="41"/>
      <c r="ET230" s="41"/>
      <c r="EU230" s="41"/>
      <c r="EV230" s="41"/>
      <c r="EW230" s="41"/>
      <c r="EX230" s="41"/>
      <c r="EY230" s="41"/>
      <c r="EZ230" s="41"/>
      <c r="FA230" s="41"/>
      <c r="FB230" s="41"/>
      <c r="FC230" s="41"/>
      <c r="FD230" s="41"/>
      <c r="FE230" s="41"/>
      <c r="FF230" s="41"/>
      <c r="FG230" s="41"/>
      <c r="FH230" s="41"/>
      <c r="FI230" s="41"/>
      <c r="FJ230" s="41"/>
      <c r="FK230" s="41"/>
      <c r="FL230" s="41"/>
      <c r="FM230" s="41"/>
      <c r="FN230" s="41"/>
      <c r="FO230" s="41"/>
      <c r="FP230" s="41"/>
      <c r="FQ230" s="41"/>
      <c r="FR230" s="41"/>
      <c r="FS230" s="41"/>
      <c r="FT230" s="41"/>
      <c r="FU230" s="41"/>
      <c r="FV230" s="41"/>
      <c r="FW230" s="41"/>
      <c r="FX230" s="41"/>
      <c r="FY230" s="41"/>
      <c r="FZ230" s="41"/>
      <c r="GA230" s="41"/>
      <c r="GB230" s="41"/>
      <c r="GC230" s="41"/>
      <c r="GD230" s="41"/>
      <c r="GE230" s="41"/>
      <c r="GF230" s="41"/>
      <c r="GG230" s="41"/>
      <c r="GH230" s="41"/>
      <c r="GI230" s="41"/>
      <c r="GJ230" s="41"/>
      <c r="GK230" s="41"/>
      <c r="GL230" s="41"/>
      <c r="GM230" s="41"/>
      <c r="GN230" s="41"/>
      <c r="GO230" s="41"/>
      <c r="GP230" s="41"/>
      <c r="GQ230" s="41"/>
      <c r="GR230" s="41"/>
      <c r="GS230" s="41"/>
      <c r="GT230" s="41"/>
      <c r="GU230" s="41"/>
      <c r="GV230" s="41"/>
      <c r="GW230" s="41"/>
      <c r="GX230" s="41"/>
      <c r="GY230" s="41"/>
      <c r="GZ230" s="41"/>
      <c r="HA230" s="41"/>
      <c r="HB230" s="41"/>
      <c r="HC230" s="41"/>
      <c r="HD230" s="41"/>
      <c r="HE230" s="41"/>
      <c r="HF230" s="41"/>
      <c r="HG230" s="41"/>
      <c r="HH230" s="41"/>
      <c r="HI230" s="41"/>
      <c r="HJ230" s="41"/>
      <c r="HK230" s="41"/>
      <c r="HL230" s="41"/>
      <c r="HM230" s="41"/>
    </row>
    <row r="231" spans="1:221" x14ac:dyDescent="0.25">
      <c r="A231" s="89">
        <f t="shared" si="9"/>
        <v>230</v>
      </c>
      <c r="B231" s="17">
        <v>40940</v>
      </c>
      <c r="C231" s="18">
        <v>0.45</v>
      </c>
      <c r="D231" s="19">
        <f t="shared" si="10"/>
        <v>1.0044999999999999</v>
      </c>
      <c r="E231" s="51">
        <f>ROUND(PRODUCT(D231:$D$350),6)</f>
        <v>1.6630670000000001</v>
      </c>
      <c r="F231" s="37"/>
      <c r="G231" s="21">
        <f t="shared" si="11"/>
        <v>0</v>
      </c>
      <c r="H231" s="29"/>
      <c r="I231" s="15"/>
      <c r="J231" s="30"/>
      <c r="K231" s="30"/>
      <c r="L231" s="28"/>
      <c r="M231" s="16"/>
      <c r="N231" s="16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  <c r="BZ231" s="41"/>
      <c r="CA231" s="41"/>
      <c r="CB231" s="41"/>
      <c r="CC231" s="41"/>
      <c r="CD231" s="41"/>
      <c r="CE231" s="41"/>
      <c r="CF231" s="41"/>
      <c r="CG231" s="41"/>
      <c r="CH231" s="41"/>
      <c r="CI231" s="41"/>
      <c r="CJ231" s="41"/>
      <c r="CK231" s="41"/>
      <c r="CL231" s="41"/>
      <c r="CM231" s="41"/>
      <c r="CN231" s="41"/>
      <c r="CO231" s="41"/>
      <c r="CP231" s="41"/>
      <c r="CQ231" s="41"/>
      <c r="CR231" s="41"/>
      <c r="CS231" s="41"/>
      <c r="CT231" s="41"/>
      <c r="CU231" s="41"/>
      <c r="CV231" s="41"/>
      <c r="CW231" s="41"/>
      <c r="CX231" s="41"/>
      <c r="CY231" s="41"/>
      <c r="CZ231" s="41"/>
      <c r="DA231" s="41"/>
      <c r="DB231" s="41"/>
      <c r="DC231" s="41"/>
      <c r="DD231" s="41"/>
      <c r="DE231" s="41"/>
      <c r="DF231" s="41"/>
      <c r="DG231" s="41"/>
      <c r="DH231" s="41"/>
      <c r="DI231" s="41"/>
      <c r="DJ231" s="41"/>
      <c r="DK231" s="41"/>
      <c r="DL231" s="41"/>
      <c r="DM231" s="41"/>
      <c r="DN231" s="41"/>
      <c r="DO231" s="41"/>
      <c r="DP231" s="41"/>
      <c r="DQ231" s="41"/>
      <c r="DR231" s="41"/>
      <c r="DS231" s="41"/>
      <c r="DT231" s="41"/>
      <c r="DU231" s="41"/>
      <c r="DV231" s="41"/>
      <c r="DW231" s="41"/>
      <c r="DX231" s="41"/>
      <c r="DY231" s="41"/>
      <c r="DZ231" s="41"/>
      <c r="EA231" s="41"/>
      <c r="EB231" s="41"/>
      <c r="EC231" s="41"/>
      <c r="ED231" s="41"/>
      <c r="EE231" s="41"/>
      <c r="EF231" s="41"/>
      <c r="EG231" s="41"/>
      <c r="EH231" s="41"/>
      <c r="EI231" s="41"/>
      <c r="EJ231" s="41"/>
      <c r="EK231" s="41"/>
      <c r="EL231" s="41"/>
      <c r="EM231" s="41"/>
      <c r="EN231" s="41"/>
      <c r="EO231" s="41"/>
      <c r="EP231" s="41"/>
      <c r="EQ231" s="41"/>
      <c r="ER231" s="41"/>
      <c r="ES231" s="41"/>
      <c r="ET231" s="41"/>
      <c r="EU231" s="41"/>
      <c r="EV231" s="41"/>
      <c r="EW231" s="41"/>
      <c r="EX231" s="41"/>
      <c r="EY231" s="41"/>
      <c r="EZ231" s="41"/>
      <c r="FA231" s="41"/>
      <c r="FB231" s="41"/>
      <c r="FC231" s="41"/>
      <c r="FD231" s="41"/>
      <c r="FE231" s="41"/>
      <c r="FF231" s="41"/>
      <c r="FG231" s="41"/>
      <c r="FH231" s="41"/>
      <c r="FI231" s="41"/>
      <c r="FJ231" s="41"/>
      <c r="FK231" s="41"/>
      <c r="FL231" s="41"/>
      <c r="FM231" s="41"/>
      <c r="FN231" s="41"/>
      <c r="FO231" s="41"/>
      <c r="FP231" s="41"/>
      <c r="FQ231" s="41"/>
      <c r="FR231" s="41"/>
      <c r="FS231" s="41"/>
      <c r="FT231" s="41"/>
      <c r="FU231" s="41"/>
      <c r="FV231" s="41"/>
      <c r="FW231" s="41"/>
      <c r="FX231" s="41"/>
      <c r="FY231" s="41"/>
      <c r="FZ231" s="41"/>
      <c r="GA231" s="41"/>
      <c r="GB231" s="41"/>
      <c r="GC231" s="41"/>
      <c r="GD231" s="41"/>
      <c r="GE231" s="41"/>
      <c r="GF231" s="41"/>
      <c r="GG231" s="41"/>
      <c r="GH231" s="41"/>
      <c r="GI231" s="41"/>
      <c r="GJ231" s="41"/>
      <c r="GK231" s="41"/>
      <c r="GL231" s="41"/>
      <c r="GM231" s="41"/>
      <c r="GN231" s="41"/>
      <c r="GO231" s="41"/>
      <c r="GP231" s="41"/>
      <c r="GQ231" s="41"/>
      <c r="GR231" s="41"/>
      <c r="GS231" s="41"/>
      <c r="GT231" s="41"/>
      <c r="GU231" s="41"/>
      <c r="GV231" s="41"/>
      <c r="GW231" s="41"/>
      <c r="GX231" s="41"/>
      <c r="GY231" s="41"/>
      <c r="GZ231" s="41"/>
      <c r="HA231" s="41"/>
      <c r="HB231" s="41"/>
      <c r="HC231" s="41"/>
      <c r="HD231" s="41"/>
      <c r="HE231" s="41"/>
      <c r="HF231" s="41"/>
      <c r="HG231" s="41"/>
      <c r="HH231" s="41"/>
      <c r="HI231" s="41"/>
      <c r="HJ231" s="41"/>
      <c r="HK231" s="41"/>
      <c r="HL231" s="41"/>
      <c r="HM231" s="41"/>
    </row>
    <row r="232" spans="1:221" x14ac:dyDescent="0.25">
      <c r="A232" s="89">
        <f t="shared" si="9"/>
        <v>231</v>
      </c>
      <c r="B232" s="17">
        <v>40969</v>
      </c>
      <c r="C232" s="18">
        <v>0.21</v>
      </c>
      <c r="D232" s="19">
        <f t="shared" si="10"/>
        <v>1.0021</v>
      </c>
      <c r="E232" s="51">
        <f>ROUND(PRODUCT(D232:$D$350),6)</f>
        <v>1.6556169999999999</v>
      </c>
      <c r="F232" s="37"/>
      <c r="G232" s="21">
        <f t="shared" si="11"/>
        <v>0</v>
      </c>
      <c r="H232" s="29"/>
      <c r="I232" s="15"/>
      <c r="J232" s="30"/>
      <c r="K232" s="30"/>
      <c r="L232" s="28"/>
      <c r="M232" s="16"/>
      <c r="N232" s="16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1"/>
      <c r="BQ232" s="41"/>
      <c r="BR232" s="41"/>
      <c r="BS232" s="41"/>
      <c r="BT232" s="41"/>
      <c r="BU232" s="41"/>
      <c r="BV232" s="41"/>
      <c r="BW232" s="41"/>
      <c r="BX232" s="41"/>
      <c r="BY232" s="41"/>
      <c r="BZ232" s="41"/>
      <c r="CA232" s="41"/>
      <c r="CB232" s="41"/>
      <c r="CC232" s="41"/>
      <c r="CD232" s="41"/>
      <c r="CE232" s="41"/>
      <c r="CF232" s="41"/>
      <c r="CG232" s="41"/>
      <c r="CH232" s="41"/>
      <c r="CI232" s="41"/>
      <c r="CJ232" s="41"/>
      <c r="CK232" s="41"/>
      <c r="CL232" s="41"/>
      <c r="CM232" s="41"/>
      <c r="CN232" s="41"/>
      <c r="CO232" s="41"/>
      <c r="CP232" s="41"/>
      <c r="CQ232" s="41"/>
      <c r="CR232" s="41"/>
      <c r="CS232" s="41"/>
      <c r="CT232" s="41"/>
      <c r="CU232" s="41"/>
      <c r="CV232" s="41"/>
      <c r="CW232" s="41"/>
      <c r="CX232" s="41"/>
      <c r="CY232" s="41"/>
      <c r="CZ232" s="41"/>
      <c r="DA232" s="41"/>
      <c r="DB232" s="41"/>
      <c r="DC232" s="41"/>
      <c r="DD232" s="41"/>
      <c r="DE232" s="41"/>
      <c r="DF232" s="41"/>
      <c r="DG232" s="41"/>
      <c r="DH232" s="41"/>
      <c r="DI232" s="41"/>
      <c r="DJ232" s="41"/>
      <c r="DK232" s="41"/>
      <c r="DL232" s="41"/>
      <c r="DM232" s="41"/>
      <c r="DN232" s="41"/>
      <c r="DO232" s="41"/>
      <c r="DP232" s="41"/>
      <c r="DQ232" s="41"/>
      <c r="DR232" s="41"/>
      <c r="DS232" s="41"/>
      <c r="DT232" s="41"/>
      <c r="DU232" s="41"/>
      <c r="DV232" s="41"/>
      <c r="DW232" s="41"/>
      <c r="DX232" s="41"/>
      <c r="DY232" s="41"/>
      <c r="DZ232" s="41"/>
      <c r="EA232" s="41"/>
      <c r="EB232" s="41"/>
      <c r="EC232" s="41"/>
      <c r="ED232" s="41"/>
      <c r="EE232" s="41"/>
      <c r="EF232" s="41"/>
      <c r="EG232" s="41"/>
      <c r="EH232" s="41"/>
      <c r="EI232" s="41"/>
      <c r="EJ232" s="41"/>
      <c r="EK232" s="41"/>
      <c r="EL232" s="41"/>
      <c r="EM232" s="41"/>
      <c r="EN232" s="41"/>
      <c r="EO232" s="41"/>
      <c r="EP232" s="41"/>
      <c r="EQ232" s="41"/>
      <c r="ER232" s="41"/>
      <c r="ES232" s="41"/>
      <c r="ET232" s="41"/>
      <c r="EU232" s="41"/>
      <c r="EV232" s="41"/>
      <c r="EW232" s="41"/>
      <c r="EX232" s="41"/>
      <c r="EY232" s="41"/>
      <c r="EZ232" s="41"/>
      <c r="FA232" s="41"/>
      <c r="FB232" s="41"/>
      <c r="FC232" s="41"/>
      <c r="FD232" s="41"/>
      <c r="FE232" s="41"/>
      <c r="FF232" s="41"/>
      <c r="FG232" s="41"/>
      <c r="FH232" s="41"/>
      <c r="FI232" s="41"/>
      <c r="FJ232" s="41"/>
      <c r="FK232" s="41"/>
      <c r="FL232" s="41"/>
      <c r="FM232" s="41"/>
      <c r="FN232" s="41"/>
      <c r="FO232" s="41"/>
      <c r="FP232" s="41"/>
      <c r="FQ232" s="41"/>
      <c r="FR232" s="41"/>
      <c r="FS232" s="41"/>
      <c r="FT232" s="41"/>
      <c r="FU232" s="41"/>
      <c r="FV232" s="41"/>
      <c r="FW232" s="41"/>
      <c r="FX232" s="41"/>
      <c r="FY232" s="41"/>
      <c r="FZ232" s="41"/>
      <c r="GA232" s="41"/>
      <c r="GB232" s="41"/>
      <c r="GC232" s="41"/>
      <c r="GD232" s="41"/>
      <c r="GE232" s="41"/>
      <c r="GF232" s="41"/>
      <c r="GG232" s="41"/>
      <c r="GH232" s="41"/>
      <c r="GI232" s="41"/>
      <c r="GJ232" s="41"/>
      <c r="GK232" s="41"/>
      <c r="GL232" s="41"/>
      <c r="GM232" s="41"/>
      <c r="GN232" s="41"/>
      <c r="GO232" s="41"/>
      <c r="GP232" s="41"/>
      <c r="GQ232" s="41"/>
      <c r="GR232" s="41"/>
      <c r="GS232" s="41"/>
      <c r="GT232" s="41"/>
      <c r="GU232" s="41"/>
      <c r="GV232" s="41"/>
      <c r="GW232" s="41"/>
      <c r="GX232" s="41"/>
      <c r="GY232" s="41"/>
      <c r="GZ232" s="41"/>
      <c r="HA232" s="41"/>
      <c r="HB232" s="41"/>
      <c r="HC232" s="41"/>
      <c r="HD232" s="41"/>
      <c r="HE232" s="41"/>
      <c r="HF232" s="41"/>
      <c r="HG232" s="41"/>
      <c r="HH232" s="41"/>
      <c r="HI232" s="41"/>
      <c r="HJ232" s="41"/>
      <c r="HK232" s="41"/>
      <c r="HL232" s="41"/>
      <c r="HM232" s="41"/>
    </row>
    <row r="233" spans="1:221" x14ac:dyDescent="0.25">
      <c r="A233" s="48">
        <f t="shared" si="9"/>
        <v>232</v>
      </c>
      <c r="B233" s="49">
        <v>41000</v>
      </c>
      <c r="C233" s="50">
        <v>0.64</v>
      </c>
      <c r="D233" s="51">
        <f t="shared" si="10"/>
        <v>1.0064</v>
      </c>
      <c r="E233" s="51">
        <f>ROUND(PRODUCT(D233:$D$350),6)</f>
        <v>1.6521479999999999</v>
      </c>
      <c r="F233" s="37"/>
      <c r="G233" s="52">
        <f t="shared" si="11"/>
        <v>0</v>
      </c>
      <c r="H233" s="53"/>
      <c r="I233" s="15"/>
      <c r="J233" s="54"/>
      <c r="K233" s="54"/>
      <c r="L233" s="28"/>
      <c r="M233" s="16"/>
      <c r="N233" s="16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1"/>
      <c r="BQ233" s="41"/>
      <c r="BR233" s="41"/>
      <c r="BS233" s="41"/>
      <c r="BT233" s="41"/>
      <c r="BU233" s="41"/>
      <c r="BV233" s="41"/>
      <c r="BW233" s="41"/>
      <c r="BX233" s="41"/>
      <c r="BY233" s="41"/>
      <c r="BZ233" s="41"/>
      <c r="CA233" s="41"/>
      <c r="CB233" s="41"/>
      <c r="CC233" s="41"/>
      <c r="CD233" s="41"/>
      <c r="CE233" s="41"/>
      <c r="CF233" s="41"/>
      <c r="CG233" s="41"/>
      <c r="CH233" s="41"/>
      <c r="CI233" s="41"/>
      <c r="CJ233" s="41"/>
      <c r="CK233" s="41"/>
      <c r="CL233" s="41"/>
      <c r="CM233" s="41"/>
      <c r="CN233" s="41"/>
      <c r="CO233" s="41"/>
      <c r="CP233" s="41"/>
      <c r="CQ233" s="41"/>
      <c r="CR233" s="41"/>
      <c r="CS233" s="41"/>
      <c r="CT233" s="41"/>
      <c r="CU233" s="41"/>
      <c r="CV233" s="41"/>
      <c r="CW233" s="41"/>
      <c r="CX233" s="41"/>
      <c r="CY233" s="41"/>
      <c r="CZ233" s="41"/>
      <c r="DA233" s="41"/>
      <c r="DB233" s="41"/>
      <c r="DC233" s="41"/>
      <c r="DD233" s="41"/>
      <c r="DE233" s="41"/>
      <c r="DF233" s="41"/>
      <c r="DG233" s="41"/>
      <c r="DH233" s="41"/>
      <c r="DI233" s="41"/>
      <c r="DJ233" s="41"/>
      <c r="DK233" s="41"/>
      <c r="DL233" s="41"/>
      <c r="DM233" s="41"/>
      <c r="DN233" s="41"/>
      <c r="DO233" s="41"/>
      <c r="DP233" s="41"/>
      <c r="DQ233" s="41"/>
      <c r="DR233" s="41"/>
      <c r="DS233" s="41"/>
      <c r="DT233" s="41"/>
      <c r="DU233" s="41"/>
      <c r="DV233" s="41"/>
      <c r="DW233" s="41"/>
      <c r="DX233" s="41"/>
      <c r="DY233" s="41"/>
      <c r="DZ233" s="41"/>
      <c r="EA233" s="41"/>
      <c r="EB233" s="41"/>
      <c r="EC233" s="41"/>
      <c r="ED233" s="41"/>
      <c r="EE233" s="41"/>
      <c r="EF233" s="41"/>
      <c r="EG233" s="41"/>
      <c r="EH233" s="41"/>
      <c r="EI233" s="41"/>
      <c r="EJ233" s="41"/>
      <c r="EK233" s="41"/>
      <c r="EL233" s="41"/>
      <c r="EM233" s="41"/>
      <c r="EN233" s="41"/>
      <c r="EO233" s="41"/>
      <c r="EP233" s="41"/>
      <c r="EQ233" s="41"/>
      <c r="ER233" s="41"/>
      <c r="ES233" s="41"/>
      <c r="ET233" s="41"/>
      <c r="EU233" s="41"/>
      <c r="EV233" s="41"/>
      <c r="EW233" s="41"/>
      <c r="EX233" s="41"/>
      <c r="EY233" s="41"/>
      <c r="EZ233" s="41"/>
      <c r="FA233" s="41"/>
      <c r="FB233" s="41"/>
      <c r="FC233" s="41"/>
      <c r="FD233" s="41"/>
      <c r="FE233" s="41"/>
      <c r="FF233" s="41"/>
      <c r="FG233" s="41"/>
      <c r="FH233" s="41"/>
      <c r="FI233" s="41"/>
      <c r="FJ233" s="41"/>
      <c r="FK233" s="41"/>
      <c r="FL233" s="41"/>
      <c r="FM233" s="41"/>
      <c r="FN233" s="41"/>
      <c r="FO233" s="41"/>
      <c r="FP233" s="41"/>
      <c r="FQ233" s="41"/>
      <c r="FR233" s="41"/>
      <c r="FS233" s="41"/>
      <c r="FT233" s="41"/>
      <c r="FU233" s="41"/>
      <c r="FV233" s="41"/>
      <c r="FW233" s="41"/>
      <c r="FX233" s="41"/>
      <c r="FY233" s="41"/>
      <c r="FZ233" s="41"/>
      <c r="GA233" s="41"/>
      <c r="GB233" s="41"/>
      <c r="GC233" s="41"/>
      <c r="GD233" s="41"/>
      <c r="GE233" s="41"/>
      <c r="GF233" s="41"/>
      <c r="GG233" s="41"/>
      <c r="GH233" s="41"/>
      <c r="GI233" s="41"/>
      <c r="GJ233" s="41"/>
      <c r="GK233" s="41"/>
      <c r="GL233" s="41"/>
      <c r="GM233" s="41"/>
      <c r="GN233" s="41"/>
      <c r="GO233" s="41"/>
      <c r="GP233" s="41"/>
      <c r="GQ233" s="41"/>
      <c r="GR233" s="41"/>
      <c r="GS233" s="41"/>
      <c r="GT233" s="41"/>
      <c r="GU233" s="41"/>
      <c r="GV233" s="41"/>
      <c r="GW233" s="41"/>
      <c r="GX233" s="41"/>
      <c r="GY233" s="41"/>
      <c r="GZ233" s="41"/>
      <c r="HA233" s="41"/>
      <c r="HB233" s="41"/>
      <c r="HC233" s="41"/>
      <c r="HD233" s="41"/>
      <c r="HE233" s="41"/>
      <c r="HF233" s="41"/>
      <c r="HG233" s="41"/>
      <c r="HH233" s="41"/>
      <c r="HI233" s="41"/>
      <c r="HJ233" s="41"/>
      <c r="HK233" s="41"/>
      <c r="HL233" s="41"/>
      <c r="HM233" s="41"/>
    </row>
    <row r="234" spans="1:221" x14ac:dyDescent="0.25">
      <c r="A234" s="89">
        <f t="shared" si="9"/>
        <v>233</v>
      </c>
      <c r="B234" s="17">
        <v>41030</v>
      </c>
      <c r="C234" s="18">
        <v>0.36</v>
      </c>
      <c r="D234" s="19">
        <f t="shared" si="10"/>
        <v>1.0036</v>
      </c>
      <c r="E234" s="51">
        <f>ROUND(PRODUCT(D234:$D$350),6)</f>
        <v>1.6416409999999999</v>
      </c>
      <c r="F234" s="37"/>
      <c r="G234" s="21">
        <f t="shared" si="11"/>
        <v>0</v>
      </c>
      <c r="H234" s="29"/>
      <c r="I234" s="15"/>
      <c r="J234" s="30"/>
      <c r="K234" s="30"/>
      <c r="L234" s="28"/>
      <c r="M234" s="16"/>
      <c r="N234" s="16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1"/>
      <c r="BQ234" s="41"/>
      <c r="BR234" s="41"/>
      <c r="BS234" s="41"/>
      <c r="BT234" s="41"/>
      <c r="BU234" s="41"/>
      <c r="BV234" s="41"/>
      <c r="BW234" s="41"/>
      <c r="BX234" s="41"/>
      <c r="BY234" s="41"/>
      <c r="BZ234" s="41"/>
      <c r="CA234" s="41"/>
      <c r="CB234" s="41"/>
      <c r="CC234" s="41"/>
      <c r="CD234" s="41"/>
      <c r="CE234" s="41"/>
      <c r="CF234" s="41"/>
      <c r="CG234" s="41"/>
      <c r="CH234" s="41"/>
      <c r="CI234" s="41"/>
      <c r="CJ234" s="41"/>
      <c r="CK234" s="41"/>
      <c r="CL234" s="41"/>
      <c r="CM234" s="41"/>
      <c r="CN234" s="41"/>
      <c r="CO234" s="41"/>
      <c r="CP234" s="41"/>
      <c r="CQ234" s="41"/>
      <c r="CR234" s="41"/>
      <c r="CS234" s="41"/>
      <c r="CT234" s="41"/>
      <c r="CU234" s="41"/>
      <c r="CV234" s="41"/>
      <c r="CW234" s="41"/>
      <c r="CX234" s="41"/>
      <c r="CY234" s="41"/>
      <c r="CZ234" s="41"/>
      <c r="DA234" s="41"/>
      <c r="DB234" s="41"/>
      <c r="DC234" s="41"/>
      <c r="DD234" s="41"/>
      <c r="DE234" s="41"/>
      <c r="DF234" s="41"/>
      <c r="DG234" s="41"/>
      <c r="DH234" s="41"/>
      <c r="DI234" s="41"/>
      <c r="DJ234" s="41"/>
      <c r="DK234" s="41"/>
      <c r="DL234" s="41"/>
      <c r="DM234" s="41"/>
      <c r="DN234" s="41"/>
      <c r="DO234" s="41"/>
      <c r="DP234" s="41"/>
      <c r="DQ234" s="41"/>
      <c r="DR234" s="41"/>
      <c r="DS234" s="41"/>
      <c r="DT234" s="41"/>
      <c r="DU234" s="41"/>
      <c r="DV234" s="41"/>
      <c r="DW234" s="41"/>
      <c r="DX234" s="41"/>
      <c r="DY234" s="41"/>
      <c r="DZ234" s="41"/>
      <c r="EA234" s="41"/>
      <c r="EB234" s="41"/>
      <c r="EC234" s="41"/>
      <c r="ED234" s="41"/>
      <c r="EE234" s="41"/>
      <c r="EF234" s="41"/>
      <c r="EG234" s="41"/>
      <c r="EH234" s="41"/>
      <c r="EI234" s="41"/>
      <c r="EJ234" s="41"/>
      <c r="EK234" s="41"/>
      <c r="EL234" s="41"/>
      <c r="EM234" s="41"/>
      <c r="EN234" s="41"/>
      <c r="EO234" s="41"/>
      <c r="EP234" s="41"/>
      <c r="EQ234" s="41"/>
      <c r="ER234" s="41"/>
      <c r="ES234" s="41"/>
      <c r="ET234" s="41"/>
      <c r="EU234" s="41"/>
      <c r="EV234" s="41"/>
      <c r="EW234" s="41"/>
      <c r="EX234" s="41"/>
      <c r="EY234" s="41"/>
      <c r="EZ234" s="41"/>
      <c r="FA234" s="41"/>
      <c r="FB234" s="41"/>
      <c r="FC234" s="41"/>
      <c r="FD234" s="41"/>
      <c r="FE234" s="41"/>
      <c r="FF234" s="41"/>
      <c r="FG234" s="41"/>
      <c r="FH234" s="41"/>
      <c r="FI234" s="41"/>
      <c r="FJ234" s="41"/>
      <c r="FK234" s="41"/>
      <c r="FL234" s="41"/>
      <c r="FM234" s="41"/>
      <c r="FN234" s="41"/>
      <c r="FO234" s="41"/>
      <c r="FP234" s="41"/>
      <c r="FQ234" s="41"/>
      <c r="FR234" s="41"/>
      <c r="FS234" s="41"/>
      <c r="FT234" s="41"/>
      <c r="FU234" s="41"/>
      <c r="FV234" s="41"/>
      <c r="FW234" s="41"/>
      <c r="FX234" s="41"/>
      <c r="FY234" s="41"/>
      <c r="FZ234" s="41"/>
      <c r="GA234" s="41"/>
      <c r="GB234" s="41"/>
      <c r="GC234" s="41"/>
      <c r="GD234" s="41"/>
      <c r="GE234" s="41"/>
      <c r="GF234" s="41"/>
      <c r="GG234" s="41"/>
      <c r="GH234" s="41"/>
      <c r="GI234" s="41"/>
      <c r="GJ234" s="41"/>
      <c r="GK234" s="41"/>
      <c r="GL234" s="41"/>
      <c r="GM234" s="41"/>
      <c r="GN234" s="41"/>
      <c r="GO234" s="41"/>
      <c r="GP234" s="41"/>
      <c r="GQ234" s="41"/>
      <c r="GR234" s="41"/>
      <c r="GS234" s="41"/>
      <c r="GT234" s="41"/>
      <c r="GU234" s="41"/>
      <c r="GV234" s="41"/>
      <c r="GW234" s="41"/>
      <c r="GX234" s="41"/>
      <c r="GY234" s="41"/>
      <c r="GZ234" s="41"/>
      <c r="HA234" s="41"/>
      <c r="HB234" s="41"/>
      <c r="HC234" s="41"/>
      <c r="HD234" s="41"/>
      <c r="HE234" s="41"/>
      <c r="HF234" s="41"/>
      <c r="HG234" s="41"/>
      <c r="HH234" s="41"/>
      <c r="HI234" s="41"/>
      <c r="HJ234" s="41"/>
      <c r="HK234" s="41"/>
      <c r="HL234" s="41"/>
      <c r="HM234" s="41"/>
    </row>
    <row r="235" spans="1:221" x14ac:dyDescent="0.25">
      <c r="A235" s="89">
        <f t="shared" si="9"/>
        <v>234</v>
      </c>
      <c r="B235" s="17">
        <v>41061</v>
      </c>
      <c r="C235" s="18">
        <v>0.08</v>
      </c>
      <c r="D235" s="19">
        <f t="shared" si="10"/>
        <v>1.0007999999999999</v>
      </c>
      <c r="E235" s="51">
        <f>ROUND(PRODUCT(D235:$D$350),6)</f>
        <v>1.6357520000000001</v>
      </c>
      <c r="F235" s="37"/>
      <c r="G235" s="21">
        <f t="shared" si="11"/>
        <v>0</v>
      </c>
      <c r="H235" s="29"/>
      <c r="I235" s="15"/>
      <c r="J235" s="30"/>
      <c r="K235" s="30"/>
      <c r="L235" s="28"/>
      <c r="M235" s="16"/>
      <c r="N235" s="16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1"/>
      <c r="BQ235" s="41"/>
      <c r="BR235" s="41"/>
      <c r="BS235" s="41"/>
      <c r="BT235" s="41"/>
      <c r="BU235" s="41"/>
      <c r="BV235" s="41"/>
      <c r="BW235" s="41"/>
      <c r="BX235" s="41"/>
      <c r="BY235" s="41"/>
      <c r="BZ235" s="41"/>
      <c r="CA235" s="41"/>
      <c r="CB235" s="41"/>
      <c r="CC235" s="41"/>
      <c r="CD235" s="41"/>
      <c r="CE235" s="41"/>
      <c r="CF235" s="41"/>
      <c r="CG235" s="41"/>
      <c r="CH235" s="41"/>
      <c r="CI235" s="41"/>
      <c r="CJ235" s="41"/>
      <c r="CK235" s="41"/>
      <c r="CL235" s="41"/>
      <c r="CM235" s="41"/>
      <c r="CN235" s="41"/>
      <c r="CO235" s="41"/>
      <c r="CP235" s="41"/>
      <c r="CQ235" s="41"/>
      <c r="CR235" s="41"/>
      <c r="CS235" s="41"/>
      <c r="CT235" s="41"/>
      <c r="CU235" s="41"/>
      <c r="CV235" s="41"/>
      <c r="CW235" s="41"/>
      <c r="CX235" s="41"/>
      <c r="CY235" s="41"/>
      <c r="CZ235" s="41"/>
      <c r="DA235" s="41"/>
      <c r="DB235" s="41"/>
      <c r="DC235" s="41"/>
      <c r="DD235" s="41"/>
      <c r="DE235" s="41"/>
      <c r="DF235" s="41"/>
      <c r="DG235" s="41"/>
      <c r="DH235" s="41"/>
      <c r="DI235" s="41"/>
      <c r="DJ235" s="41"/>
      <c r="DK235" s="41"/>
      <c r="DL235" s="41"/>
      <c r="DM235" s="41"/>
      <c r="DN235" s="41"/>
      <c r="DO235" s="41"/>
      <c r="DP235" s="41"/>
      <c r="DQ235" s="41"/>
      <c r="DR235" s="41"/>
      <c r="DS235" s="41"/>
      <c r="DT235" s="41"/>
      <c r="DU235" s="41"/>
      <c r="DV235" s="41"/>
      <c r="DW235" s="41"/>
      <c r="DX235" s="41"/>
      <c r="DY235" s="41"/>
      <c r="DZ235" s="41"/>
      <c r="EA235" s="41"/>
      <c r="EB235" s="41"/>
      <c r="EC235" s="41"/>
      <c r="ED235" s="41"/>
      <c r="EE235" s="41"/>
      <c r="EF235" s="41"/>
      <c r="EG235" s="41"/>
      <c r="EH235" s="41"/>
      <c r="EI235" s="41"/>
      <c r="EJ235" s="41"/>
      <c r="EK235" s="41"/>
      <c r="EL235" s="41"/>
      <c r="EM235" s="41"/>
      <c r="EN235" s="41"/>
      <c r="EO235" s="41"/>
      <c r="EP235" s="41"/>
      <c r="EQ235" s="41"/>
      <c r="ER235" s="41"/>
      <c r="ES235" s="41"/>
      <c r="ET235" s="41"/>
      <c r="EU235" s="41"/>
      <c r="EV235" s="41"/>
      <c r="EW235" s="41"/>
      <c r="EX235" s="41"/>
      <c r="EY235" s="41"/>
      <c r="EZ235" s="41"/>
      <c r="FA235" s="41"/>
      <c r="FB235" s="41"/>
      <c r="FC235" s="41"/>
      <c r="FD235" s="41"/>
      <c r="FE235" s="41"/>
      <c r="FF235" s="41"/>
      <c r="FG235" s="41"/>
      <c r="FH235" s="41"/>
      <c r="FI235" s="41"/>
      <c r="FJ235" s="41"/>
      <c r="FK235" s="41"/>
      <c r="FL235" s="41"/>
      <c r="FM235" s="41"/>
      <c r="FN235" s="41"/>
      <c r="FO235" s="41"/>
      <c r="FP235" s="41"/>
      <c r="FQ235" s="41"/>
      <c r="FR235" s="41"/>
      <c r="FS235" s="41"/>
      <c r="FT235" s="41"/>
      <c r="FU235" s="41"/>
      <c r="FV235" s="41"/>
      <c r="FW235" s="41"/>
      <c r="FX235" s="41"/>
      <c r="FY235" s="41"/>
      <c r="FZ235" s="41"/>
      <c r="GA235" s="41"/>
      <c r="GB235" s="41"/>
      <c r="GC235" s="41"/>
      <c r="GD235" s="41"/>
      <c r="GE235" s="41"/>
      <c r="GF235" s="41"/>
      <c r="GG235" s="41"/>
      <c r="GH235" s="41"/>
      <c r="GI235" s="41"/>
      <c r="GJ235" s="41"/>
      <c r="GK235" s="41"/>
      <c r="GL235" s="41"/>
      <c r="GM235" s="41"/>
      <c r="GN235" s="41"/>
      <c r="GO235" s="41"/>
      <c r="GP235" s="41"/>
      <c r="GQ235" s="41"/>
      <c r="GR235" s="41"/>
      <c r="GS235" s="41"/>
      <c r="GT235" s="41"/>
      <c r="GU235" s="41"/>
      <c r="GV235" s="41"/>
      <c r="GW235" s="41"/>
      <c r="GX235" s="41"/>
      <c r="GY235" s="41"/>
      <c r="GZ235" s="41"/>
      <c r="HA235" s="41"/>
      <c r="HB235" s="41"/>
      <c r="HC235" s="41"/>
      <c r="HD235" s="41"/>
      <c r="HE235" s="41"/>
      <c r="HF235" s="41"/>
      <c r="HG235" s="41"/>
      <c r="HH235" s="41"/>
      <c r="HI235" s="41"/>
      <c r="HJ235" s="41"/>
      <c r="HK235" s="41"/>
      <c r="HL235" s="41"/>
      <c r="HM235" s="41"/>
    </row>
    <row r="236" spans="1:221" x14ac:dyDescent="0.25">
      <c r="A236" s="89">
        <f t="shared" si="9"/>
        <v>235</v>
      </c>
      <c r="B236" s="17">
        <v>41091</v>
      </c>
      <c r="C236" s="18">
        <v>0.43</v>
      </c>
      <c r="D236" s="19">
        <f t="shared" si="10"/>
        <v>1.0043</v>
      </c>
      <c r="E236" s="51">
        <f>ROUND(PRODUCT(D236:$D$350),6)</f>
        <v>1.6344449999999999</v>
      </c>
      <c r="F236" s="37"/>
      <c r="G236" s="21">
        <f t="shared" si="11"/>
        <v>0</v>
      </c>
      <c r="H236" s="29"/>
      <c r="I236" s="15"/>
      <c r="J236" s="30"/>
      <c r="K236" s="30"/>
      <c r="L236" s="28"/>
      <c r="M236" s="16"/>
      <c r="N236" s="16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/>
      <c r="AL236" s="41"/>
      <c r="AM236" s="41"/>
      <c r="AN236" s="41"/>
      <c r="AO236" s="41"/>
      <c r="AP236" s="41"/>
      <c r="AQ236" s="41"/>
      <c r="AR236" s="41"/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1"/>
      <c r="BQ236" s="41"/>
      <c r="BR236" s="41"/>
      <c r="BS236" s="41"/>
      <c r="BT236" s="41"/>
      <c r="BU236" s="41"/>
      <c r="BV236" s="41"/>
      <c r="BW236" s="41"/>
      <c r="BX236" s="41"/>
      <c r="BY236" s="41"/>
      <c r="BZ236" s="41"/>
      <c r="CA236" s="41"/>
      <c r="CB236" s="41"/>
      <c r="CC236" s="41"/>
      <c r="CD236" s="41"/>
      <c r="CE236" s="41"/>
      <c r="CF236" s="41"/>
      <c r="CG236" s="41"/>
      <c r="CH236" s="41"/>
      <c r="CI236" s="41"/>
      <c r="CJ236" s="41"/>
      <c r="CK236" s="41"/>
      <c r="CL236" s="41"/>
      <c r="CM236" s="41"/>
      <c r="CN236" s="41"/>
      <c r="CO236" s="41"/>
      <c r="CP236" s="41"/>
      <c r="CQ236" s="41"/>
      <c r="CR236" s="41"/>
      <c r="CS236" s="41"/>
      <c r="CT236" s="41"/>
      <c r="CU236" s="41"/>
      <c r="CV236" s="41"/>
      <c r="CW236" s="41"/>
      <c r="CX236" s="41"/>
      <c r="CY236" s="41"/>
      <c r="CZ236" s="41"/>
      <c r="DA236" s="41"/>
      <c r="DB236" s="41"/>
      <c r="DC236" s="41"/>
      <c r="DD236" s="41"/>
      <c r="DE236" s="41"/>
      <c r="DF236" s="41"/>
      <c r="DG236" s="41"/>
      <c r="DH236" s="41"/>
      <c r="DI236" s="41"/>
      <c r="DJ236" s="41"/>
      <c r="DK236" s="41"/>
      <c r="DL236" s="41"/>
      <c r="DM236" s="41"/>
      <c r="DN236" s="41"/>
      <c r="DO236" s="41"/>
      <c r="DP236" s="41"/>
      <c r="DQ236" s="41"/>
      <c r="DR236" s="41"/>
      <c r="DS236" s="41"/>
      <c r="DT236" s="41"/>
      <c r="DU236" s="41"/>
      <c r="DV236" s="41"/>
      <c r="DW236" s="41"/>
      <c r="DX236" s="41"/>
      <c r="DY236" s="41"/>
      <c r="DZ236" s="41"/>
      <c r="EA236" s="41"/>
      <c r="EB236" s="41"/>
      <c r="EC236" s="41"/>
      <c r="ED236" s="41"/>
      <c r="EE236" s="41"/>
      <c r="EF236" s="41"/>
      <c r="EG236" s="41"/>
      <c r="EH236" s="41"/>
      <c r="EI236" s="41"/>
      <c r="EJ236" s="41"/>
      <c r="EK236" s="41"/>
      <c r="EL236" s="41"/>
      <c r="EM236" s="41"/>
      <c r="EN236" s="41"/>
      <c r="EO236" s="41"/>
      <c r="EP236" s="41"/>
      <c r="EQ236" s="41"/>
      <c r="ER236" s="41"/>
      <c r="ES236" s="41"/>
      <c r="ET236" s="41"/>
      <c r="EU236" s="41"/>
      <c r="EV236" s="41"/>
      <c r="EW236" s="41"/>
      <c r="EX236" s="41"/>
      <c r="EY236" s="41"/>
      <c r="EZ236" s="41"/>
      <c r="FA236" s="41"/>
      <c r="FB236" s="41"/>
      <c r="FC236" s="41"/>
      <c r="FD236" s="41"/>
      <c r="FE236" s="41"/>
      <c r="FF236" s="41"/>
      <c r="FG236" s="41"/>
      <c r="FH236" s="41"/>
      <c r="FI236" s="41"/>
      <c r="FJ236" s="41"/>
      <c r="FK236" s="41"/>
      <c r="FL236" s="41"/>
      <c r="FM236" s="41"/>
      <c r="FN236" s="41"/>
      <c r="FO236" s="41"/>
      <c r="FP236" s="41"/>
      <c r="FQ236" s="41"/>
      <c r="FR236" s="41"/>
      <c r="FS236" s="41"/>
      <c r="FT236" s="41"/>
      <c r="FU236" s="41"/>
      <c r="FV236" s="41"/>
      <c r="FW236" s="41"/>
      <c r="FX236" s="41"/>
      <c r="FY236" s="41"/>
      <c r="FZ236" s="41"/>
      <c r="GA236" s="41"/>
      <c r="GB236" s="41"/>
      <c r="GC236" s="41"/>
      <c r="GD236" s="41"/>
      <c r="GE236" s="41"/>
      <c r="GF236" s="41"/>
      <c r="GG236" s="41"/>
      <c r="GH236" s="41"/>
      <c r="GI236" s="41"/>
      <c r="GJ236" s="41"/>
      <c r="GK236" s="41"/>
      <c r="GL236" s="41"/>
      <c r="GM236" s="41"/>
      <c r="GN236" s="41"/>
      <c r="GO236" s="41"/>
      <c r="GP236" s="41"/>
      <c r="GQ236" s="41"/>
      <c r="GR236" s="41"/>
      <c r="GS236" s="41"/>
      <c r="GT236" s="41"/>
      <c r="GU236" s="41"/>
      <c r="GV236" s="41"/>
      <c r="GW236" s="41"/>
      <c r="GX236" s="41"/>
      <c r="GY236" s="41"/>
      <c r="GZ236" s="41"/>
      <c r="HA236" s="41"/>
      <c r="HB236" s="41"/>
      <c r="HC236" s="41"/>
      <c r="HD236" s="41"/>
      <c r="HE236" s="41"/>
      <c r="HF236" s="41"/>
      <c r="HG236" s="41"/>
      <c r="HH236" s="41"/>
      <c r="HI236" s="41"/>
      <c r="HJ236" s="41"/>
      <c r="HK236" s="41"/>
      <c r="HL236" s="41"/>
      <c r="HM236" s="41"/>
    </row>
    <row r="237" spans="1:221" x14ac:dyDescent="0.25">
      <c r="A237" s="89">
        <f t="shared" si="9"/>
        <v>236</v>
      </c>
      <c r="B237" s="17">
        <v>41122</v>
      </c>
      <c r="C237" s="18">
        <v>0.41</v>
      </c>
      <c r="D237" s="19">
        <f t="shared" si="10"/>
        <v>1.0041</v>
      </c>
      <c r="E237" s="51">
        <f>ROUND(PRODUCT(D237:$D$350),6)</f>
        <v>1.6274470000000001</v>
      </c>
      <c r="F237" s="37"/>
      <c r="G237" s="21">
        <f t="shared" si="11"/>
        <v>0</v>
      </c>
      <c r="H237" s="29"/>
      <c r="I237" s="15"/>
      <c r="J237" s="30"/>
      <c r="K237" s="30"/>
      <c r="L237" s="28"/>
      <c r="M237" s="16"/>
      <c r="N237" s="16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1"/>
      <c r="BQ237" s="41"/>
      <c r="BR237" s="41"/>
      <c r="BS237" s="41"/>
      <c r="BT237" s="41"/>
      <c r="BU237" s="41"/>
      <c r="BV237" s="41"/>
      <c r="BW237" s="41"/>
      <c r="BX237" s="41"/>
      <c r="BY237" s="41"/>
      <c r="BZ237" s="41"/>
      <c r="CA237" s="41"/>
      <c r="CB237" s="41"/>
      <c r="CC237" s="41"/>
      <c r="CD237" s="41"/>
      <c r="CE237" s="41"/>
      <c r="CF237" s="41"/>
      <c r="CG237" s="41"/>
      <c r="CH237" s="41"/>
      <c r="CI237" s="41"/>
      <c r="CJ237" s="41"/>
      <c r="CK237" s="41"/>
      <c r="CL237" s="41"/>
      <c r="CM237" s="41"/>
      <c r="CN237" s="41"/>
      <c r="CO237" s="41"/>
      <c r="CP237" s="41"/>
      <c r="CQ237" s="41"/>
      <c r="CR237" s="41"/>
      <c r="CS237" s="41"/>
      <c r="CT237" s="41"/>
      <c r="CU237" s="41"/>
      <c r="CV237" s="41"/>
      <c r="CW237" s="41"/>
      <c r="CX237" s="41"/>
      <c r="CY237" s="41"/>
      <c r="CZ237" s="41"/>
      <c r="DA237" s="41"/>
      <c r="DB237" s="41"/>
      <c r="DC237" s="41"/>
      <c r="DD237" s="41"/>
      <c r="DE237" s="41"/>
      <c r="DF237" s="41"/>
      <c r="DG237" s="41"/>
      <c r="DH237" s="41"/>
      <c r="DI237" s="41"/>
      <c r="DJ237" s="41"/>
      <c r="DK237" s="41"/>
      <c r="DL237" s="41"/>
      <c r="DM237" s="41"/>
      <c r="DN237" s="41"/>
      <c r="DO237" s="41"/>
      <c r="DP237" s="41"/>
      <c r="DQ237" s="41"/>
      <c r="DR237" s="41"/>
      <c r="DS237" s="41"/>
      <c r="DT237" s="41"/>
      <c r="DU237" s="41"/>
      <c r="DV237" s="41"/>
      <c r="DW237" s="41"/>
      <c r="DX237" s="41"/>
      <c r="DY237" s="41"/>
      <c r="DZ237" s="41"/>
      <c r="EA237" s="41"/>
      <c r="EB237" s="41"/>
      <c r="EC237" s="41"/>
      <c r="ED237" s="41"/>
      <c r="EE237" s="41"/>
      <c r="EF237" s="41"/>
      <c r="EG237" s="41"/>
      <c r="EH237" s="41"/>
      <c r="EI237" s="41"/>
      <c r="EJ237" s="41"/>
      <c r="EK237" s="41"/>
      <c r="EL237" s="41"/>
      <c r="EM237" s="41"/>
      <c r="EN237" s="41"/>
      <c r="EO237" s="41"/>
      <c r="EP237" s="41"/>
      <c r="EQ237" s="41"/>
      <c r="ER237" s="41"/>
      <c r="ES237" s="41"/>
      <c r="ET237" s="41"/>
      <c r="EU237" s="41"/>
      <c r="EV237" s="41"/>
      <c r="EW237" s="41"/>
      <c r="EX237" s="41"/>
      <c r="EY237" s="41"/>
      <c r="EZ237" s="41"/>
      <c r="FA237" s="41"/>
      <c r="FB237" s="41"/>
      <c r="FC237" s="41"/>
      <c r="FD237" s="41"/>
      <c r="FE237" s="41"/>
      <c r="FF237" s="41"/>
      <c r="FG237" s="41"/>
      <c r="FH237" s="41"/>
      <c r="FI237" s="41"/>
      <c r="FJ237" s="41"/>
      <c r="FK237" s="41"/>
      <c r="FL237" s="41"/>
      <c r="FM237" s="41"/>
      <c r="FN237" s="41"/>
      <c r="FO237" s="41"/>
      <c r="FP237" s="41"/>
      <c r="FQ237" s="41"/>
      <c r="FR237" s="41"/>
      <c r="FS237" s="41"/>
      <c r="FT237" s="41"/>
      <c r="FU237" s="41"/>
      <c r="FV237" s="41"/>
      <c r="FW237" s="41"/>
      <c r="FX237" s="41"/>
      <c r="FY237" s="41"/>
      <c r="FZ237" s="41"/>
      <c r="GA237" s="41"/>
      <c r="GB237" s="41"/>
      <c r="GC237" s="41"/>
      <c r="GD237" s="41"/>
      <c r="GE237" s="41"/>
      <c r="GF237" s="41"/>
      <c r="GG237" s="41"/>
      <c r="GH237" s="41"/>
      <c r="GI237" s="41"/>
      <c r="GJ237" s="41"/>
      <c r="GK237" s="41"/>
      <c r="GL237" s="41"/>
      <c r="GM237" s="41"/>
      <c r="GN237" s="41"/>
      <c r="GO237" s="41"/>
      <c r="GP237" s="41"/>
      <c r="GQ237" s="41"/>
      <c r="GR237" s="41"/>
      <c r="GS237" s="41"/>
      <c r="GT237" s="41"/>
      <c r="GU237" s="41"/>
      <c r="GV237" s="41"/>
      <c r="GW237" s="41"/>
      <c r="GX237" s="41"/>
      <c r="GY237" s="41"/>
      <c r="GZ237" s="41"/>
      <c r="HA237" s="41"/>
      <c r="HB237" s="41"/>
      <c r="HC237" s="41"/>
      <c r="HD237" s="41"/>
      <c r="HE237" s="41"/>
      <c r="HF237" s="41"/>
      <c r="HG237" s="41"/>
      <c r="HH237" s="41"/>
      <c r="HI237" s="41"/>
      <c r="HJ237" s="41"/>
      <c r="HK237" s="41"/>
      <c r="HL237" s="41"/>
      <c r="HM237" s="41"/>
    </row>
    <row r="238" spans="1:221" x14ac:dyDescent="0.25">
      <c r="A238" s="89">
        <f t="shared" si="9"/>
        <v>237</v>
      </c>
      <c r="B238" s="17">
        <v>41153</v>
      </c>
      <c r="C238" s="18">
        <v>0.56999999999999995</v>
      </c>
      <c r="D238" s="19">
        <f t="shared" si="10"/>
        <v>1.0057</v>
      </c>
      <c r="E238" s="51">
        <f>ROUND(PRODUCT(D238:$D$350),6)</f>
        <v>1.6208020000000001</v>
      </c>
      <c r="F238" s="37"/>
      <c r="G238" s="21">
        <f t="shared" si="11"/>
        <v>0</v>
      </c>
      <c r="H238" s="29"/>
      <c r="I238" s="15"/>
      <c r="J238" s="30"/>
      <c r="K238" s="30"/>
      <c r="L238" s="28"/>
      <c r="M238" s="16"/>
      <c r="N238" s="16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1"/>
      <c r="BQ238" s="41"/>
      <c r="BR238" s="41"/>
      <c r="BS238" s="41"/>
      <c r="BT238" s="41"/>
      <c r="BU238" s="41"/>
      <c r="BV238" s="41"/>
      <c r="BW238" s="41"/>
      <c r="BX238" s="41"/>
      <c r="BY238" s="41"/>
      <c r="BZ238" s="41"/>
      <c r="CA238" s="41"/>
      <c r="CB238" s="41"/>
      <c r="CC238" s="41"/>
      <c r="CD238" s="41"/>
      <c r="CE238" s="41"/>
      <c r="CF238" s="41"/>
      <c r="CG238" s="41"/>
      <c r="CH238" s="41"/>
      <c r="CI238" s="41"/>
      <c r="CJ238" s="41"/>
      <c r="CK238" s="41"/>
      <c r="CL238" s="41"/>
      <c r="CM238" s="41"/>
      <c r="CN238" s="41"/>
      <c r="CO238" s="41"/>
      <c r="CP238" s="41"/>
      <c r="CQ238" s="41"/>
      <c r="CR238" s="41"/>
      <c r="CS238" s="41"/>
      <c r="CT238" s="41"/>
      <c r="CU238" s="41"/>
      <c r="CV238" s="41"/>
      <c r="CW238" s="41"/>
      <c r="CX238" s="41"/>
      <c r="CY238" s="41"/>
      <c r="CZ238" s="41"/>
      <c r="DA238" s="41"/>
      <c r="DB238" s="41"/>
      <c r="DC238" s="41"/>
      <c r="DD238" s="41"/>
      <c r="DE238" s="41"/>
      <c r="DF238" s="41"/>
      <c r="DG238" s="41"/>
      <c r="DH238" s="41"/>
      <c r="DI238" s="41"/>
      <c r="DJ238" s="41"/>
      <c r="DK238" s="41"/>
      <c r="DL238" s="41"/>
      <c r="DM238" s="41"/>
      <c r="DN238" s="41"/>
      <c r="DO238" s="41"/>
      <c r="DP238" s="41"/>
      <c r="DQ238" s="41"/>
      <c r="DR238" s="41"/>
      <c r="DS238" s="41"/>
      <c r="DT238" s="41"/>
      <c r="DU238" s="41"/>
      <c r="DV238" s="41"/>
      <c r="DW238" s="41"/>
      <c r="DX238" s="41"/>
      <c r="DY238" s="41"/>
      <c r="DZ238" s="41"/>
      <c r="EA238" s="41"/>
      <c r="EB238" s="41"/>
      <c r="EC238" s="41"/>
      <c r="ED238" s="41"/>
      <c r="EE238" s="41"/>
      <c r="EF238" s="41"/>
      <c r="EG238" s="41"/>
      <c r="EH238" s="41"/>
      <c r="EI238" s="41"/>
      <c r="EJ238" s="41"/>
      <c r="EK238" s="41"/>
      <c r="EL238" s="41"/>
      <c r="EM238" s="41"/>
      <c r="EN238" s="41"/>
      <c r="EO238" s="41"/>
      <c r="EP238" s="41"/>
      <c r="EQ238" s="41"/>
      <c r="ER238" s="41"/>
      <c r="ES238" s="41"/>
      <c r="ET238" s="41"/>
      <c r="EU238" s="41"/>
      <c r="EV238" s="41"/>
      <c r="EW238" s="41"/>
      <c r="EX238" s="41"/>
      <c r="EY238" s="41"/>
      <c r="EZ238" s="41"/>
      <c r="FA238" s="41"/>
      <c r="FB238" s="41"/>
      <c r="FC238" s="41"/>
      <c r="FD238" s="41"/>
      <c r="FE238" s="41"/>
      <c r="FF238" s="41"/>
      <c r="FG238" s="41"/>
      <c r="FH238" s="41"/>
      <c r="FI238" s="41"/>
      <c r="FJ238" s="41"/>
      <c r="FK238" s="41"/>
      <c r="FL238" s="41"/>
      <c r="FM238" s="41"/>
      <c r="FN238" s="41"/>
      <c r="FO238" s="41"/>
      <c r="FP238" s="41"/>
      <c r="FQ238" s="41"/>
      <c r="FR238" s="41"/>
      <c r="FS238" s="41"/>
      <c r="FT238" s="41"/>
      <c r="FU238" s="41"/>
      <c r="FV238" s="41"/>
      <c r="FW238" s="41"/>
      <c r="FX238" s="41"/>
      <c r="FY238" s="41"/>
      <c r="FZ238" s="41"/>
      <c r="GA238" s="41"/>
      <c r="GB238" s="41"/>
      <c r="GC238" s="41"/>
      <c r="GD238" s="41"/>
      <c r="GE238" s="41"/>
      <c r="GF238" s="41"/>
      <c r="GG238" s="41"/>
      <c r="GH238" s="41"/>
      <c r="GI238" s="41"/>
      <c r="GJ238" s="41"/>
      <c r="GK238" s="41"/>
      <c r="GL238" s="41"/>
      <c r="GM238" s="41"/>
      <c r="GN238" s="41"/>
      <c r="GO238" s="41"/>
      <c r="GP238" s="41"/>
      <c r="GQ238" s="41"/>
      <c r="GR238" s="41"/>
      <c r="GS238" s="41"/>
      <c r="GT238" s="41"/>
      <c r="GU238" s="41"/>
      <c r="GV238" s="41"/>
      <c r="GW238" s="41"/>
      <c r="GX238" s="41"/>
      <c r="GY238" s="41"/>
      <c r="GZ238" s="41"/>
      <c r="HA238" s="41"/>
      <c r="HB238" s="41"/>
      <c r="HC238" s="41"/>
      <c r="HD238" s="41"/>
      <c r="HE238" s="41"/>
      <c r="HF238" s="41"/>
      <c r="HG238" s="41"/>
      <c r="HH238" s="41"/>
      <c r="HI238" s="41"/>
      <c r="HJ238" s="41"/>
      <c r="HK238" s="41"/>
      <c r="HL238" s="41"/>
      <c r="HM238" s="41"/>
    </row>
    <row r="239" spans="1:221" x14ac:dyDescent="0.25">
      <c r="A239" s="89">
        <f t="shared" si="9"/>
        <v>238</v>
      </c>
      <c r="B239" s="17">
        <v>41183</v>
      </c>
      <c r="C239" s="18">
        <v>0.59</v>
      </c>
      <c r="D239" s="19">
        <f t="shared" si="10"/>
        <v>1.0059</v>
      </c>
      <c r="E239" s="51">
        <f>ROUND(PRODUCT(D239:$D$350),6)</f>
        <v>1.611615</v>
      </c>
      <c r="F239" s="37"/>
      <c r="G239" s="21">
        <f t="shared" si="11"/>
        <v>0</v>
      </c>
      <c r="H239" s="29"/>
      <c r="I239" s="15"/>
      <c r="J239" s="30"/>
      <c r="K239" s="30"/>
      <c r="L239" s="28"/>
      <c r="M239" s="16"/>
      <c r="N239" s="16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1"/>
      <c r="BQ239" s="41"/>
      <c r="BR239" s="41"/>
      <c r="BS239" s="41"/>
      <c r="BT239" s="41"/>
      <c r="BU239" s="41"/>
      <c r="BV239" s="41"/>
      <c r="BW239" s="41"/>
      <c r="BX239" s="41"/>
      <c r="BY239" s="41"/>
      <c r="BZ239" s="41"/>
      <c r="CA239" s="41"/>
      <c r="CB239" s="41"/>
      <c r="CC239" s="41"/>
      <c r="CD239" s="41"/>
      <c r="CE239" s="41"/>
      <c r="CF239" s="41"/>
      <c r="CG239" s="41"/>
      <c r="CH239" s="41"/>
      <c r="CI239" s="41"/>
      <c r="CJ239" s="41"/>
      <c r="CK239" s="41"/>
      <c r="CL239" s="41"/>
      <c r="CM239" s="41"/>
      <c r="CN239" s="41"/>
      <c r="CO239" s="41"/>
      <c r="CP239" s="41"/>
      <c r="CQ239" s="41"/>
      <c r="CR239" s="41"/>
      <c r="CS239" s="41"/>
      <c r="CT239" s="41"/>
      <c r="CU239" s="41"/>
      <c r="CV239" s="41"/>
      <c r="CW239" s="41"/>
      <c r="CX239" s="41"/>
      <c r="CY239" s="41"/>
      <c r="CZ239" s="41"/>
      <c r="DA239" s="41"/>
      <c r="DB239" s="41"/>
      <c r="DC239" s="41"/>
      <c r="DD239" s="41"/>
      <c r="DE239" s="41"/>
      <c r="DF239" s="41"/>
      <c r="DG239" s="41"/>
      <c r="DH239" s="41"/>
      <c r="DI239" s="41"/>
      <c r="DJ239" s="41"/>
      <c r="DK239" s="41"/>
      <c r="DL239" s="41"/>
      <c r="DM239" s="41"/>
      <c r="DN239" s="41"/>
      <c r="DO239" s="41"/>
      <c r="DP239" s="41"/>
      <c r="DQ239" s="41"/>
      <c r="DR239" s="41"/>
      <c r="DS239" s="41"/>
      <c r="DT239" s="41"/>
      <c r="DU239" s="41"/>
      <c r="DV239" s="41"/>
      <c r="DW239" s="41"/>
      <c r="DX239" s="41"/>
      <c r="DY239" s="41"/>
      <c r="DZ239" s="41"/>
      <c r="EA239" s="41"/>
      <c r="EB239" s="41"/>
      <c r="EC239" s="41"/>
      <c r="ED239" s="41"/>
      <c r="EE239" s="41"/>
      <c r="EF239" s="41"/>
      <c r="EG239" s="41"/>
      <c r="EH239" s="41"/>
      <c r="EI239" s="41"/>
      <c r="EJ239" s="41"/>
      <c r="EK239" s="41"/>
      <c r="EL239" s="41"/>
      <c r="EM239" s="41"/>
      <c r="EN239" s="41"/>
      <c r="EO239" s="41"/>
      <c r="EP239" s="41"/>
      <c r="EQ239" s="41"/>
      <c r="ER239" s="41"/>
      <c r="ES239" s="41"/>
      <c r="ET239" s="41"/>
      <c r="EU239" s="41"/>
      <c r="EV239" s="41"/>
      <c r="EW239" s="41"/>
      <c r="EX239" s="41"/>
      <c r="EY239" s="41"/>
      <c r="EZ239" s="41"/>
      <c r="FA239" s="41"/>
      <c r="FB239" s="41"/>
      <c r="FC239" s="41"/>
      <c r="FD239" s="41"/>
      <c r="FE239" s="41"/>
      <c r="FF239" s="41"/>
      <c r="FG239" s="41"/>
      <c r="FH239" s="41"/>
      <c r="FI239" s="41"/>
      <c r="FJ239" s="41"/>
      <c r="FK239" s="41"/>
      <c r="FL239" s="41"/>
      <c r="FM239" s="41"/>
      <c r="FN239" s="41"/>
      <c r="FO239" s="41"/>
      <c r="FP239" s="41"/>
      <c r="FQ239" s="41"/>
      <c r="FR239" s="41"/>
      <c r="FS239" s="41"/>
      <c r="FT239" s="41"/>
      <c r="FU239" s="41"/>
      <c r="FV239" s="41"/>
      <c r="FW239" s="41"/>
      <c r="FX239" s="41"/>
      <c r="FY239" s="41"/>
      <c r="FZ239" s="41"/>
      <c r="GA239" s="41"/>
      <c r="GB239" s="41"/>
      <c r="GC239" s="41"/>
      <c r="GD239" s="41"/>
      <c r="GE239" s="41"/>
      <c r="GF239" s="41"/>
      <c r="GG239" s="41"/>
      <c r="GH239" s="41"/>
      <c r="GI239" s="41"/>
      <c r="GJ239" s="41"/>
      <c r="GK239" s="41"/>
      <c r="GL239" s="41"/>
      <c r="GM239" s="41"/>
      <c r="GN239" s="41"/>
      <c r="GO239" s="41"/>
      <c r="GP239" s="41"/>
      <c r="GQ239" s="41"/>
      <c r="GR239" s="41"/>
      <c r="GS239" s="41"/>
      <c r="GT239" s="41"/>
      <c r="GU239" s="41"/>
      <c r="GV239" s="41"/>
      <c r="GW239" s="41"/>
      <c r="GX239" s="41"/>
      <c r="GY239" s="41"/>
      <c r="GZ239" s="41"/>
      <c r="HA239" s="41"/>
      <c r="HB239" s="41"/>
      <c r="HC239" s="41"/>
      <c r="HD239" s="41"/>
      <c r="HE239" s="41"/>
      <c r="HF239" s="41"/>
      <c r="HG239" s="41"/>
      <c r="HH239" s="41"/>
      <c r="HI239" s="41"/>
      <c r="HJ239" s="41"/>
      <c r="HK239" s="41"/>
      <c r="HL239" s="41"/>
      <c r="HM239" s="41"/>
    </row>
    <row r="240" spans="1:221" x14ac:dyDescent="0.25">
      <c r="A240" s="89">
        <f t="shared" si="9"/>
        <v>239</v>
      </c>
      <c r="B240" s="17">
        <v>41214</v>
      </c>
      <c r="C240" s="18">
        <v>0.6</v>
      </c>
      <c r="D240" s="19">
        <f t="shared" si="10"/>
        <v>1.006</v>
      </c>
      <c r="E240" s="51">
        <f>ROUND(PRODUCT(D240:$D$350),6)</f>
        <v>1.602163</v>
      </c>
      <c r="F240" s="37"/>
      <c r="G240" s="21">
        <f t="shared" si="11"/>
        <v>0</v>
      </c>
      <c r="H240" s="29"/>
      <c r="I240" s="15"/>
      <c r="J240" s="30"/>
      <c r="K240" s="30"/>
      <c r="L240" s="28"/>
      <c r="M240" s="16"/>
      <c r="N240" s="16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1"/>
      <c r="BQ240" s="41"/>
      <c r="BR240" s="41"/>
      <c r="BS240" s="41"/>
      <c r="BT240" s="41"/>
      <c r="BU240" s="41"/>
      <c r="BV240" s="41"/>
      <c r="BW240" s="41"/>
      <c r="BX240" s="41"/>
      <c r="BY240" s="41"/>
      <c r="BZ240" s="41"/>
      <c r="CA240" s="41"/>
      <c r="CB240" s="41"/>
      <c r="CC240" s="41"/>
      <c r="CD240" s="41"/>
      <c r="CE240" s="41"/>
      <c r="CF240" s="41"/>
      <c r="CG240" s="41"/>
      <c r="CH240" s="41"/>
      <c r="CI240" s="41"/>
      <c r="CJ240" s="41"/>
      <c r="CK240" s="41"/>
      <c r="CL240" s="41"/>
      <c r="CM240" s="41"/>
      <c r="CN240" s="41"/>
      <c r="CO240" s="41"/>
      <c r="CP240" s="41"/>
      <c r="CQ240" s="41"/>
      <c r="CR240" s="41"/>
      <c r="CS240" s="41"/>
      <c r="CT240" s="41"/>
      <c r="CU240" s="41"/>
      <c r="CV240" s="41"/>
      <c r="CW240" s="41"/>
      <c r="CX240" s="41"/>
      <c r="CY240" s="41"/>
      <c r="CZ240" s="41"/>
      <c r="DA240" s="41"/>
      <c r="DB240" s="41"/>
      <c r="DC240" s="41"/>
      <c r="DD240" s="41"/>
      <c r="DE240" s="41"/>
      <c r="DF240" s="41"/>
      <c r="DG240" s="41"/>
      <c r="DH240" s="41"/>
      <c r="DI240" s="41"/>
      <c r="DJ240" s="41"/>
      <c r="DK240" s="41"/>
      <c r="DL240" s="41"/>
      <c r="DM240" s="41"/>
      <c r="DN240" s="41"/>
      <c r="DO240" s="41"/>
      <c r="DP240" s="41"/>
      <c r="DQ240" s="41"/>
      <c r="DR240" s="41"/>
      <c r="DS240" s="41"/>
      <c r="DT240" s="41"/>
      <c r="DU240" s="41"/>
      <c r="DV240" s="41"/>
      <c r="DW240" s="41"/>
      <c r="DX240" s="41"/>
      <c r="DY240" s="41"/>
      <c r="DZ240" s="41"/>
      <c r="EA240" s="41"/>
      <c r="EB240" s="41"/>
      <c r="EC240" s="41"/>
      <c r="ED240" s="41"/>
      <c r="EE240" s="41"/>
      <c r="EF240" s="41"/>
      <c r="EG240" s="41"/>
      <c r="EH240" s="41"/>
      <c r="EI240" s="41"/>
      <c r="EJ240" s="41"/>
      <c r="EK240" s="41"/>
      <c r="EL240" s="41"/>
      <c r="EM240" s="41"/>
      <c r="EN240" s="41"/>
      <c r="EO240" s="41"/>
      <c r="EP240" s="41"/>
      <c r="EQ240" s="41"/>
      <c r="ER240" s="41"/>
      <c r="ES240" s="41"/>
      <c r="ET240" s="41"/>
      <c r="EU240" s="41"/>
      <c r="EV240" s="41"/>
      <c r="EW240" s="41"/>
      <c r="EX240" s="41"/>
      <c r="EY240" s="41"/>
      <c r="EZ240" s="41"/>
      <c r="FA240" s="41"/>
      <c r="FB240" s="41"/>
      <c r="FC240" s="41"/>
      <c r="FD240" s="41"/>
      <c r="FE240" s="41"/>
      <c r="FF240" s="41"/>
      <c r="FG240" s="41"/>
      <c r="FH240" s="41"/>
      <c r="FI240" s="41"/>
      <c r="FJ240" s="41"/>
      <c r="FK240" s="41"/>
      <c r="FL240" s="41"/>
      <c r="FM240" s="41"/>
      <c r="FN240" s="41"/>
      <c r="FO240" s="41"/>
      <c r="FP240" s="41"/>
      <c r="FQ240" s="41"/>
      <c r="FR240" s="41"/>
      <c r="FS240" s="41"/>
      <c r="FT240" s="41"/>
      <c r="FU240" s="41"/>
      <c r="FV240" s="41"/>
      <c r="FW240" s="41"/>
      <c r="FX240" s="41"/>
      <c r="FY240" s="41"/>
      <c r="FZ240" s="41"/>
      <c r="GA240" s="41"/>
      <c r="GB240" s="41"/>
      <c r="GC240" s="41"/>
      <c r="GD240" s="41"/>
      <c r="GE240" s="41"/>
      <c r="GF240" s="41"/>
      <c r="GG240" s="41"/>
      <c r="GH240" s="41"/>
      <c r="GI240" s="41"/>
      <c r="GJ240" s="41"/>
      <c r="GK240" s="41"/>
      <c r="GL240" s="41"/>
      <c r="GM240" s="41"/>
      <c r="GN240" s="41"/>
      <c r="GO240" s="41"/>
      <c r="GP240" s="41"/>
      <c r="GQ240" s="41"/>
      <c r="GR240" s="41"/>
      <c r="GS240" s="41"/>
      <c r="GT240" s="41"/>
      <c r="GU240" s="41"/>
      <c r="GV240" s="41"/>
      <c r="GW240" s="41"/>
      <c r="GX240" s="41"/>
      <c r="GY240" s="41"/>
      <c r="GZ240" s="41"/>
      <c r="HA240" s="41"/>
      <c r="HB240" s="41"/>
      <c r="HC240" s="41"/>
      <c r="HD240" s="41"/>
      <c r="HE240" s="41"/>
      <c r="HF240" s="41"/>
      <c r="HG240" s="41"/>
      <c r="HH240" s="41"/>
      <c r="HI240" s="41"/>
      <c r="HJ240" s="41"/>
      <c r="HK240" s="41"/>
      <c r="HL240" s="41"/>
      <c r="HM240" s="41"/>
    </row>
    <row r="241" spans="1:221" s="36" customFormat="1" x14ac:dyDescent="0.25">
      <c r="A241" s="90">
        <f t="shared" si="9"/>
        <v>240</v>
      </c>
      <c r="B241" s="22" t="s">
        <v>2</v>
      </c>
      <c r="C241" s="23">
        <f>C242</f>
        <v>0.79</v>
      </c>
      <c r="D241" s="24" t="s">
        <v>1</v>
      </c>
      <c r="E241" s="51">
        <f>ROUND(PRODUCT(D241:$D$350),6)</f>
        <v>1.5926070000000001</v>
      </c>
      <c r="F241" s="37"/>
      <c r="G241" s="26">
        <f t="shared" si="11"/>
        <v>0</v>
      </c>
      <c r="H241" s="33"/>
      <c r="I241" s="15"/>
      <c r="J241" s="34"/>
      <c r="K241" s="34"/>
      <c r="L241" s="32"/>
      <c r="M241" s="16"/>
      <c r="N241" s="16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/>
      <c r="DU241" s="35"/>
      <c r="DV241" s="35"/>
      <c r="DW241" s="35"/>
      <c r="DX241" s="35"/>
      <c r="DY241" s="35"/>
      <c r="DZ241" s="35"/>
      <c r="EA241" s="35"/>
      <c r="EB241" s="35"/>
      <c r="EC241" s="35"/>
      <c r="ED241" s="35"/>
      <c r="EE241" s="35"/>
      <c r="EF241" s="35"/>
      <c r="EG241" s="35"/>
      <c r="EH241" s="35"/>
      <c r="EI241" s="35"/>
      <c r="EJ241" s="35"/>
      <c r="EK241" s="35"/>
      <c r="EL241" s="35"/>
      <c r="EM241" s="35"/>
      <c r="EN241" s="35"/>
      <c r="EO241" s="35"/>
      <c r="EP241" s="35"/>
      <c r="EQ241" s="35"/>
      <c r="ER241" s="35"/>
      <c r="ES241" s="35"/>
      <c r="ET241" s="35"/>
      <c r="EU241" s="35"/>
      <c r="EV241" s="35"/>
      <c r="EW241" s="35"/>
      <c r="EX241" s="35"/>
      <c r="EY241" s="35"/>
      <c r="EZ241" s="35"/>
      <c r="FA241" s="35"/>
      <c r="FB241" s="35"/>
      <c r="FC241" s="35"/>
      <c r="FD241" s="35"/>
      <c r="FE241" s="35"/>
      <c r="FF241" s="35"/>
      <c r="FG241" s="35"/>
      <c r="FH241" s="35"/>
      <c r="FI241" s="35"/>
      <c r="FJ241" s="35"/>
      <c r="FK241" s="35"/>
      <c r="FL241" s="35"/>
      <c r="FM241" s="35"/>
      <c r="FN241" s="35"/>
      <c r="FO241" s="35"/>
      <c r="FP241" s="35"/>
      <c r="FQ241" s="35"/>
      <c r="FR241" s="35"/>
      <c r="FS241" s="35"/>
      <c r="FT241" s="35"/>
      <c r="FU241" s="35"/>
      <c r="FV241" s="35"/>
      <c r="FW241" s="35"/>
      <c r="FX241" s="35"/>
      <c r="FY241" s="35"/>
      <c r="FZ241" s="35"/>
      <c r="GA241" s="35"/>
      <c r="GB241" s="35"/>
      <c r="GC241" s="35"/>
      <c r="GD241" s="35"/>
      <c r="GE241" s="35"/>
      <c r="GF241" s="35"/>
      <c r="GG241" s="35"/>
      <c r="GH241" s="35"/>
      <c r="GI241" s="35"/>
      <c r="GJ241" s="35"/>
      <c r="GK241" s="35"/>
      <c r="GL241" s="35"/>
      <c r="GM241" s="35"/>
      <c r="GN241" s="35"/>
      <c r="GO241" s="35"/>
      <c r="GP241" s="35"/>
      <c r="GQ241" s="35"/>
      <c r="GR241" s="35"/>
      <c r="GS241" s="35"/>
      <c r="GT241" s="35"/>
      <c r="GU241" s="35"/>
      <c r="GV241" s="35"/>
      <c r="GW241" s="35"/>
      <c r="GX241" s="35"/>
      <c r="GY241" s="35"/>
      <c r="GZ241" s="35"/>
      <c r="HA241" s="35"/>
      <c r="HB241" s="35"/>
      <c r="HC241" s="35"/>
      <c r="HD241" s="35"/>
      <c r="HE241" s="35"/>
      <c r="HF241" s="35"/>
      <c r="HG241" s="35"/>
      <c r="HH241" s="35"/>
      <c r="HI241" s="35"/>
      <c r="HJ241" s="35"/>
      <c r="HK241" s="35"/>
      <c r="HL241" s="35"/>
      <c r="HM241" s="35"/>
    </row>
    <row r="242" spans="1:221" x14ac:dyDescent="0.25">
      <c r="A242" s="89">
        <f t="shared" si="9"/>
        <v>241</v>
      </c>
      <c r="B242" s="17">
        <v>41244</v>
      </c>
      <c r="C242" s="18">
        <v>0.79</v>
      </c>
      <c r="D242" s="19">
        <f t="shared" si="10"/>
        <v>1.0079</v>
      </c>
      <c r="E242" s="51">
        <f>ROUND(PRODUCT(D242:$D$350),6)</f>
        <v>1.5926070000000001</v>
      </c>
      <c r="F242" s="37"/>
      <c r="G242" s="21">
        <f t="shared" si="11"/>
        <v>0</v>
      </c>
      <c r="H242" s="29"/>
      <c r="I242" s="15"/>
      <c r="J242" s="30"/>
      <c r="K242" s="30"/>
      <c r="L242" s="28"/>
      <c r="M242" s="16"/>
      <c r="N242" s="16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DT242" s="41"/>
      <c r="DU242" s="41"/>
      <c r="DV242" s="41"/>
      <c r="DW242" s="41"/>
      <c r="DX242" s="41"/>
      <c r="DY242" s="41"/>
      <c r="DZ242" s="41"/>
      <c r="EA242" s="41"/>
      <c r="EB242" s="41"/>
      <c r="EC242" s="41"/>
      <c r="ED242" s="41"/>
      <c r="EE242" s="41"/>
      <c r="EF242" s="41"/>
      <c r="EG242" s="41"/>
      <c r="EH242" s="41"/>
      <c r="EI242" s="41"/>
      <c r="EJ242" s="41"/>
      <c r="EK242" s="41"/>
      <c r="EL242" s="41"/>
      <c r="EM242" s="41"/>
      <c r="EN242" s="41"/>
      <c r="EO242" s="41"/>
      <c r="EP242" s="41"/>
      <c r="EQ242" s="41"/>
      <c r="ER242" s="41"/>
      <c r="ES242" s="41"/>
      <c r="ET242" s="41"/>
      <c r="EU242" s="41"/>
      <c r="EV242" s="41"/>
      <c r="EW242" s="41"/>
      <c r="EX242" s="41"/>
      <c r="EY242" s="41"/>
      <c r="EZ242" s="41"/>
      <c r="FA242" s="41"/>
      <c r="FB242" s="41"/>
      <c r="FC242" s="41"/>
      <c r="FD242" s="41"/>
      <c r="FE242" s="41"/>
      <c r="FF242" s="41"/>
      <c r="FG242" s="41"/>
      <c r="FH242" s="41"/>
      <c r="FI242" s="41"/>
      <c r="FJ242" s="41"/>
      <c r="FK242" s="41"/>
      <c r="FL242" s="41"/>
      <c r="FM242" s="41"/>
      <c r="FN242" s="41"/>
      <c r="FO242" s="41"/>
      <c r="FP242" s="41"/>
      <c r="FQ242" s="41"/>
      <c r="FR242" s="41"/>
      <c r="FS242" s="41"/>
      <c r="FT242" s="41"/>
      <c r="FU242" s="41"/>
      <c r="FV242" s="41"/>
      <c r="FW242" s="41"/>
      <c r="FX242" s="41"/>
      <c r="FY242" s="41"/>
      <c r="FZ242" s="41"/>
      <c r="GA242" s="41"/>
      <c r="GB242" s="41"/>
      <c r="GC242" s="41"/>
      <c r="GD242" s="41"/>
      <c r="GE242" s="41"/>
      <c r="GF242" s="41"/>
      <c r="GG242" s="41"/>
      <c r="GH242" s="41"/>
      <c r="GI242" s="41"/>
      <c r="GJ242" s="41"/>
      <c r="GK242" s="41"/>
      <c r="GL242" s="41"/>
      <c r="GM242" s="41"/>
      <c r="GN242" s="41"/>
      <c r="GO242" s="41"/>
      <c r="GP242" s="41"/>
      <c r="GQ242" s="41"/>
      <c r="GR242" s="41"/>
      <c r="GS242" s="41"/>
      <c r="GT242" s="41"/>
      <c r="GU242" s="41"/>
      <c r="GV242" s="41"/>
      <c r="GW242" s="41"/>
      <c r="GX242" s="41"/>
      <c r="GY242" s="41"/>
      <c r="GZ242" s="41"/>
      <c r="HA242" s="41"/>
      <c r="HB242" s="41"/>
      <c r="HC242" s="41"/>
      <c r="HD242" s="41"/>
      <c r="HE242" s="41"/>
      <c r="HF242" s="41"/>
      <c r="HG242" s="41"/>
      <c r="HH242" s="41"/>
      <c r="HI242" s="41"/>
      <c r="HJ242" s="41"/>
      <c r="HK242" s="41"/>
      <c r="HL242" s="41"/>
      <c r="HM242" s="41"/>
    </row>
    <row r="243" spans="1:221" x14ac:dyDescent="0.25">
      <c r="A243" s="89">
        <f t="shared" si="9"/>
        <v>242</v>
      </c>
      <c r="B243" s="17">
        <v>41275</v>
      </c>
      <c r="C243" s="18">
        <v>0.86</v>
      </c>
      <c r="D243" s="19">
        <f t="shared" si="10"/>
        <v>1.0085999999999999</v>
      </c>
      <c r="E243" s="51">
        <f>ROUND(PRODUCT(D243:$D$350),6)</f>
        <v>1.5801240000000001</v>
      </c>
      <c r="F243" s="37"/>
      <c r="G243" s="21">
        <f t="shared" si="11"/>
        <v>0</v>
      </c>
      <c r="H243" s="29"/>
      <c r="I243" s="15"/>
      <c r="J243" s="30"/>
      <c r="K243" s="30"/>
      <c r="L243" s="28"/>
      <c r="M243" s="16"/>
      <c r="N243" s="16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DT243" s="41"/>
      <c r="DU243" s="41"/>
      <c r="DV243" s="41"/>
      <c r="DW243" s="41"/>
      <c r="DX243" s="41"/>
      <c r="DY243" s="41"/>
      <c r="DZ243" s="41"/>
      <c r="EA243" s="41"/>
      <c r="EB243" s="41"/>
      <c r="EC243" s="41"/>
      <c r="ED243" s="41"/>
      <c r="EE243" s="41"/>
      <c r="EF243" s="41"/>
      <c r="EG243" s="41"/>
      <c r="EH243" s="41"/>
      <c r="EI243" s="41"/>
      <c r="EJ243" s="41"/>
      <c r="EK243" s="41"/>
      <c r="EL243" s="41"/>
      <c r="EM243" s="41"/>
      <c r="EN243" s="41"/>
      <c r="EO243" s="41"/>
      <c r="EP243" s="41"/>
      <c r="EQ243" s="41"/>
      <c r="ER243" s="41"/>
      <c r="ES243" s="41"/>
      <c r="ET243" s="41"/>
      <c r="EU243" s="41"/>
      <c r="EV243" s="41"/>
      <c r="EW243" s="41"/>
      <c r="EX243" s="41"/>
      <c r="EY243" s="41"/>
      <c r="EZ243" s="41"/>
      <c r="FA243" s="41"/>
      <c r="FB243" s="41"/>
      <c r="FC243" s="41"/>
      <c r="FD243" s="41"/>
      <c r="FE243" s="41"/>
      <c r="FF243" s="41"/>
      <c r="FG243" s="41"/>
      <c r="FH243" s="41"/>
      <c r="FI243" s="41"/>
      <c r="FJ243" s="41"/>
      <c r="FK243" s="41"/>
      <c r="FL243" s="41"/>
      <c r="FM243" s="41"/>
      <c r="FN243" s="41"/>
      <c r="FO243" s="41"/>
      <c r="FP243" s="41"/>
      <c r="FQ243" s="41"/>
      <c r="FR243" s="41"/>
      <c r="FS243" s="41"/>
      <c r="FT243" s="41"/>
      <c r="FU243" s="41"/>
      <c r="FV243" s="41"/>
      <c r="FW243" s="41"/>
      <c r="FX243" s="41"/>
      <c r="FY243" s="41"/>
      <c r="FZ243" s="41"/>
      <c r="GA243" s="41"/>
      <c r="GB243" s="41"/>
      <c r="GC243" s="41"/>
      <c r="GD243" s="41"/>
      <c r="GE243" s="41"/>
      <c r="GF243" s="41"/>
      <c r="GG243" s="41"/>
      <c r="GH243" s="41"/>
      <c r="GI243" s="41"/>
      <c r="GJ243" s="41"/>
      <c r="GK243" s="41"/>
      <c r="GL243" s="41"/>
      <c r="GM243" s="41"/>
      <c r="GN243" s="41"/>
      <c r="GO243" s="41"/>
      <c r="GP243" s="41"/>
      <c r="GQ243" s="41"/>
      <c r="GR243" s="41"/>
      <c r="GS243" s="41"/>
      <c r="GT243" s="41"/>
      <c r="GU243" s="41"/>
      <c r="GV243" s="41"/>
      <c r="GW243" s="41"/>
      <c r="GX243" s="41"/>
      <c r="GY243" s="41"/>
      <c r="GZ243" s="41"/>
      <c r="HA243" s="41"/>
      <c r="HB243" s="41"/>
      <c r="HC243" s="41"/>
      <c r="HD243" s="41"/>
      <c r="HE243" s="41"/>
      <c r="HF243" s="41"/>
      <c r="HG243" s="41"/>
      <c r="HH243" s="41"/>
      <c r="HI243" s="41"/>
      <c r="HJ243" s="41"/>
      <c r="HK243" s="41"/>
      <c r="HL243" s="41"/>
      <c r="HM243" s="41"/>
    </row>
    <row r="244" spans="1:221" x14ac:dyDescent="0.25">
      <c r="A244" s="89">
        <f t="shared" si="9"/>
        <v>243</v>
      </c>
      <c r="B244" s="17">
        <v>41306</v>
      </c>
      <c r="C244" s="18">
        <v>0.6</v>
      </c>
      <c r="D244" s="19">
        <f t="shared" si="10"/>
        <v>1.006</v>
      </c>
      <c r="E244" s="51">
        <f>ROUND(PRODUCT(D244:$D$350),6)</f>
        <v>1.566651</v>
      </c>
      <c r="F244" s="37"/>
      <c r="G244" s="21">
        <f t="shared" si="11"/>
        <v>0</v>
      </c>
      <c r="H244" s="29"/>
      <c r="I244" s="15"/>
      <c r="J244" s="30"/>
      <c r="K244" s="30"/>
      <c r="L244" s="28"/>
      <c r="M244" s="16"/>
      <c r="N244" s="16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DT244" s="4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1"/>
      <c r="EI244" s="41"/>
      <c r="EJ244" s="41"/>
      <c r="EK244" s="41"/>
      <c r="EL244" s="41"/>
      <c r="EM244" s="41"/>
      <c r="EN244" s="41"/>
      <c r="EO244" s="41"/>
      <c r="EP244" s="41"/>
      <c r="EQ244" s="41"/>
      <c r="ER244" s="41"/>
      <c r="ES244" s="41"/>
      <c r="ET244" s="41"/>
      <c r="EU244" s="41"/>
      <c r="EV244" s="41"/>
      <c r="EW244" s="41"/>
      <c r="EX244" s="41"/>
      <c r="EY244" s="41"/>
      <c r="EZ244" s="41"/>
      <c r="FA244" s="41"/>
      <c r="FB244" s="41"/>
      <c r="FC244" s="41"/>
      <c r="FD244" s="41"/>
      <c r="FE244" s="41"/>
      <c r="FF244" s="41"/>
      <c r="FG244" s="41"/>
      <c r="FH244" s="41"/>
      <c r="FI244" s="41"/>
      <c r="FJ244" s="41"/>
      <c r="FK244" s="41"/>
      <c r="FL244" s="41"/>
      <c r="FM244" s="41"/>
      <c r="FN244" s="41"/>
      <c r="FO244" s="41"/>
      <c r="FP244" s="41"/>
      <c r="FQ244" s="41"/>
      <c r="FR244" s="41"/>
      <c r="FS244" s="41"/>
      <c r="FT244" s="41"/>
      <c r="FU244" s="41"/>
      <c r="FV244" s="41"/>
      <c r="FW244" s="41"/>
      <c r="FX244" s="41"/>
      <c r="FY244" s="41"/>
      <c r="FZ244" s="41"/>
      <c r="GA244" s="41"/>
      <c r="GB244" s="41"/>
      <c r="GC244" s="41"/>
      <c r="GD244" s="41"/>
      <c r="GE244" s="41"/>
      <c r="GF244" s="41"/>
      <c r="GG244" s="41"/>
      <c r="GH244" s="41"/>
      <c r="GI244" s="41"/>
      <c r="GJ244" s="41"/>
      <c r="GK244" s="41"/>
      <c r="GL244" s="41"/>
      <c r="GM244" s="41"/>
      <c r="GN244" s="41"/>
      <c r="GO244" s="41"/>
      <c r="GP244" s="41"/>
      <c r="GQ244" s="41"/>
      <c r="GR244" s="41"/>
      <c r="GS244" s="41"/>
      <c r="GT244" s="41"/>
      <c r="GU244" s="41"/>
      <c r="GV244" s="41"/>
      <c r="GW244" s="41"/>
      <c r="GX244" s="41"/>
      <c r="GY244" s="41"/>
      <c r="GZ244" s="41"/>
      <c r="HA244" s="41"/>
      <c r="HB244" s="41"/>
      <c r="HC244" s="41"/>
      <c r="HD244" s="41"/>
      <c r="HE244" s="41"/>
      <c r="HF244" s="41"/>
      <c r="HG244" s="41"/>
      <c r="HH244" s="41"/>
      <c r="HI244" s="41"/>
      <c r="HJ244" s="41"/>
      <c r="HK244" s="41"/>
      <c r="HL244" s="41"/>
      <c r="HM244" s="41"/>
    </row>
    <row r="245" spans="1:221" x14ac:dyDescent="0.25">
      <c r="A245" s="89">
        <f t="shared" si="9"/>
        <v>244</v>
      </c>
      <c r="B245" s="17">
        <v>41334</v>
      </c>
      <c r="C245" s="18">
        <v>0.47</v>
      </c>
      <c r="D245" s="19">
        <f t="shared" si="10"/>
        <v>1.0046999999999999</v>
      </c>
      <c r="E245" s="51">
        <f>ROUND(PRODUCT(D245:$D$350),6)</f>
        <v>1.557307</v>
      </c>
      <c r="F245" s="37"/>
      <c r="G245" s="21">
        <f t="shared" si="11"/>
        <v>0</v>
      </c>
      <c r="H245" s="29"/>
      <c r="I245" s="15"/>
      <c r="J245" s="30"/>
      <c r="K245" s="30"/>
      <c r="L245" s="28"/>
      <c r="M245" s="16"/>
      <c r="N245" s="16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41"/>
      <c r="EY245" s="41"/>
      <c r="EZ245" s="41"/>
      <c r="FA245" s="41"/>
      <c r="FB245" s="41"/>
      <c r="FC245" s="41"/>
      <c r="FD245" s="41"/>
      <c r="FE245" s="41"/>
      <c r="FF245" s="41"/>
      <c r="FG245" s="41"/>
      <c r="FH245" s="41"/>
      <c r="FI245" s="41"/>
      <c r="FJ245" s="41"/>
      <c r="FK245" s="41"/>
      <c r="FL245" s="41"/>
      <c r="FM245" s="41"/>
      <c r="FN245" s="41"/>
      <c r="FO245" s="41"/>
      <c r="FP245" s="41"/>
      <c r="FQ245" s="41"/>
      <c r="FR245" s="41"/>
      <c r="FS245" s="41"/>
      <c r="FT245" s="41"/>
      <c r="FU245" s="41"/>
      <c r="FV245" s="41"/>
      <c r="FW245" s="41"/>
      <c r="FX245" s="41"/>
      <c r="FY245" s="41"/>
      <c r="FZ245" s="41"/>
      <c r="GA245" s="41"/>
      <c r="GB245" s="41"/>
      <c r="GC245" s="41"/>
      <c r="GD245" s="41"/>
      <c r="GE245" s="41"/>
      <c r="GF245" s="41"/>
      <c r="GG245" s="41"/>
      <c r="GH245" s="41"/>
      <c r="GI245" s="41"/>
      <c r="GJ245" s="41"/>
      <c r="GK245" s="41"/>
      <c r="GL245" s="41"/>
      <c r="GM245" s="41"/>
      <c r="GN245" s="41"/>
      <c r="GO245" s="41"/>
      <c r="GP245" s="41"/>
      <c r="GQ245" s="41"/>
      <c r="GR245" s="41"/>
      <c r="GS245" s="41"/>
      <c r="GT245" s="41"/>
      <c r="GU245" s="41"/>
      <c r="GV245" s="41"/>
      <c r="GW245" s="41"/>
      <c r="GX245" s="41"/>
      <c r="GY245" s="41"/>
      <c r="GZ245" s="41"/>
      <c r="HA245" s="41"/>
      <c r="HB245" s="41"/>
      <c r="HC245" s="41"/>
      <c r="HD245" s="41"/>
      <c r="HE245" s="41"/>
      <c r="HF245" s="41"/>
      <c r="HG245" s="41"/>
      <c r="HH245" s="41"/>
      <c r="HI245" s="41"/>
      <c r="HJ245" s="41"/>
      <c r="HK245" s="41"/>
      <c r="HL245" s="41"/>
      <c r="HM245" s="41"/>
    </row>
    <row r="246" spans="1:221" x14ac:dyDescent="0.25">
      <c r="A246" s="89">
        <f t="shared" si="9"/>
        <v>245</v>
      </c>
      <c r="B246" s="17">
        <v>41365</v>
      </c>
      <c r="C246" s="18">
        <v>0.55000000000000004</v>
      </c>
      <c r="D246" s="19">
        <f t="shared" si="10"/>
        <v>1.0055000000000001</v>
      </c>
      <c r="E246" s="51">
        <f>ROUND(PRODUCT(D246:$D$350),6)</f>
        <v>1.550022</v>
      </c>
      <c r="F246" s="37"/>
      <c r="G246" s="21">
        <f t="shared" si="11"/>
        <v>0</v>
      </c>
      <c r="H246" s="29"/>
      <c r="I246" s="15"/>
      <c r="J246" s="30"/>
      <c r="K246" s="30"/>
      <c r="L246" s="28"/>
      <c r="M246" s="16"/>
      <c r="N246" s="16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  <c r="EY246" s="41"/>
      <c r="EZ246" s="41"/>
      <c r="FA246" s="41"/>
      <c r="FB246" s="41"/>
      <c r="FC246" s="41"/>
      <c r="FD246" s="41"/>
      <c r="FE246" s="41"/>
      <c r="FF246" s="41"/>
      <c r="FG246" s="41"/>
      <c r="FH246" s="41"/>
      <c r="FI246" s="41"/>
      <c r="FJ246" s="41"/>
      <c r="FK246" s="41"/>
      <c r="FL246" s="41"/>
      <c r="FM246" s="41"/>
      <c r="FN246" s="41"/>
      <c r="FO246" s="41"/>
      <c r="FP246" s="41"/>
      <c r="FQ246" s="41"/>
      <c r="FR246" s="41"/>
      <c r="FS246" s="41"/>
      <c r="FT246" s="41"/>
      <c r="FU246" s="41"/>
      <c r="FV246" s="41"/>
      <c r="FW246" s="41"/>
      <c r="FX246" s="41"/>
      <c r="FY246" s="41"/>
      <c r="FZ246" s="41"/>
      <c r="GA246" s="41"/>
      <c r="GB246" s="41"/>
      <c r="GC246" s="41"/>
      <c r="GD246" s="41"/>
      <c r="GE246" s="41"/>
      <c r="GF246" s="41"/>
      <c r="GG246" s="41"/>
      <c r="GH246" s="41"/>
      <c r="GI246" s="41"/>
      <c r="GJ246" s="41"/>
      <c r="GK246" s="41"/>
      <c r="GL246" s="41"/>
      <c r="GM246" s="41"/>
      <c r="GN246" s="41"/>
      <c r="GO246" s="41"/>
      <c r="GP246" s="41"/>
      <c r="GQ246" s="41"/>
      <c r="GR246" s="41"/>
      <c r="GS246" s="41"/>
      <c r="GT246" s="41"/>
      <c r="GU246" s="41"/>
      <c r="GV246" s="41"/>
      <c r="GW246" s="41"/>
      <c r="GX246" s="41"/>
      <c r="GY246" s="41"/>
      <c r="GZ246" s="41"/>
      <c r="HA246" s="41"/>
      <c r="HB246" s="41"/>
      <c r="HC246" s="41"/>
      <c r="HD246" s="41"/>
      <c r="HE246" s="41"/>
      <c r="HF246" s="41"/>
      <c r="HG246" s="41"/>
      <c r="HH246" s="41"/>
      <c r="HI246" s="41"/>
      <c r="HJ246" s="41"/>
      <c r="HK246" s="41"/>
      <c r="HL246" s="41"/>
      <c r="HM246" s="41"/>
    </row>
    <row r="247" spans="1:221" x14ac:dyDescent="0.25">
      <c r="A247" s="89">
        <f t="shared" si="9"/>
        <v>246</v>
      </c>
      <c r="B247" s="17">
        <v>41395</v>
      </c>
      <c r="C247" s="18">
        <v>0.37</v>
      </c>
      <c r="D247" s="19">
        <f t="shared" si="10"/>
        <v>1.0037</v>
      </c>
      <c r="E247" s="51">
        <f>ROUND(PRODUCT(D247:$D$350),6)</f>
        <v>1.5415430000000001</v>
      </c>
      <c r="F247" s="37"/>
      <c r="G247" s="21">
        <f t="shared" si="11"/>
        <v>0</v>
      </c>
      <c r="H247" s="29"/>
      <c r="I247" s="15"/>
      <c r="J247" s="30"/>
      <c r="K247" s="30"/>
      <c r="L247" s="28"/>
      <c r="M247" s="16"/>
      <c r="N247" s="16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  <c r="EL247" s="41"/>
      <c r="EM247" s="41"/>
      <c r="EN247" s="41"/>
      <c r="EO247" s="41"/>
      <c r="EP247" s="41"/>
      <c r="EQ247" s="41"/>
      <c r="ER247" s="41"/>
      <c r="ES247" s="41"/>
      <c r="ET247" s="41"/>
      <c r="EU247" s="41"/>
      <c r="EV247" s="41"/>
      <c r="EW247" s="41"/>
      <c r="EX247" s="41"/>
      <c r="EY247" s="41"/>
      <c r="EZ247" s="41"/>
      <c r="FA247" s="41"/>
      <c r="FB247" s="41"/>
      <c r="FC247" s="41"/>
      <c r="FD247" s="41"/>
      <c r="FE247" s="41"/>
      <c r="FF247" s="41"/>
      <c r="FG247" s="41"/>
      <c r="FH247" s="41"/>
      <c r="FI247" s="41"/>
      <c r="FJ247" s="41"/>
      <c r="FK247" s="41"/>
      <c r="FL247" s="41"/>
      <c r="FM247" s="41"/>
      <c r="FN247" s="41"/>
      <c r="FO247" s="41"/>
      <c r="FP247" s="41"/>
      <c r="FQ247" s="41"/>
      <c r="FR247" s="41"/>
      <c r="FS247" s="41"/>
      <c r="FT247" s="41"/>
      <c r="FU247" s="41"/>
      <c r="FV247" s="41"/>
      <c r="FW247" s="41"/>
      <c r="FX247" s="41"/>
      <c r="FY247" s="41"/>
      <c r="FZ247" s="41"/>
      <c r="GA247" s="41"/>
      <c r="GB247" s="41"/>
      <c r="GC247" s="41"/>
      <c r="GD247" s="41"/>
      <c r="GE247" s="41"/>
      <c r="GF247" s="41"/>
      <c r="GG247" s="41"/>
      <c r="GH247" s="41"/>
      <c r="GI247" s="41"/>
      <c r="GJ247" s="41"/>
      <c r="GK247" s="41"/>
      <c r="GL247" s="41"/>
      <c r="GM247" s="41"/>
      <c r="GN247" s="41"/>
      <c r="GO247" s="41"/>
      <c r="GP247" s="41"/>
      <c r="GQ247" s="41"/>
      <c r="GR247" s="41"/>
      <c r="GS247" s="41"/>
      <c r="GT247" s="41"/>
      <c r="GU247" s="41"/>
      <c r="GV247" s="41"/>
      <c r="GW247" s="41"/>
      <c r="GX247" s="41"/>
      <c r="GY247" s="41"/>
      <c r="GZ247" s="41"/>
      <c r="HA247" s="41"/>
      <c r="HB247" s="41"/>
      <c r="HC247" s="41"/>
      <c r="HD247" s="41"/>
      <c r="HE247" s="41"/>
      <c r="HF247" s="41"/>
      <c r="HG247" s="41"/>
      <c r="HH247" s="41"/>
      <c r="HI247" s="41"/>
      <c r="HJ247" s="41"/>
      <c r="HK247" s="41"/>
      <c r="HL247" s="41"/>
      <c r="HM247" s="41"/>
    </row>
    <row r="248" spans="1:221" x14ac:dyDescent="0.25">
      <c r="A248" s="89">
        <f t="shared" si="9"/>
        <v>247</v>
      </c>
      <c r="B248" s="17">
        <v>41426</v>
      </c>
      <c r="C248" s="18">
        <v>0.26</v>
      </c>
      <c r="D248" s="19">
        <f t="shared" si="10"/>
        <v>1.0025999999999999</v>
      </c>
      <c r="E248" s="51">
        <f>ROUND(PRODUCT(D248:$D$350),6)</f>
        <v>1.5358609999999999</v>
      </c>
      <c r="F248" s="37"/>
      <c r="G248" s="21">
        <f t="shared" si="11"/>
        <v>0</v>
      </c>
      <c r="H248" s="29"/>
      <c r="I248" s="15"/>
      <c r="J248" s="30"/>
      <c r="K248" s="30"/>
      <c r="L248" s="28"/>
      <c r="M248" s="16"/>
      <c r="N248" s="16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/>
      <c r="EL248" s="41"/>
      <c r="EM248" s="41"/>
      <c r="EN248" s="41"/>
      <c r="EO248" s="41"/>
      <c r="EP248" s="41"/>
      <c r="EQ248" s="41"/>
      <c r="ER248" s="41"/>
      <c r="ES248" s="41"/>
      <c r="ET248" s="41"/>
      <c r="EU248" s="41"/>
      <c r="EV248" s="41"/>
      <c r="EW248" s="41"/>
      <c r="EX248" s="41"/>
      <c r="EY248" s="41"/>
      <c r="EZ248" s="41"/>
      <c r="FA248" s="41"/>
      <c r="FB248" s="41"/>
      <c r="FC248" s="41"/>
      <c r="FD248" s="41"/>
      <c r="FE248" s="41"/>
      <c r="FF248" s="41"/>
      <c r="FG248" s="41"/>
      <c r="FH248" s="41"/>
      <c r="FI248" s="41"/>
      <c r="FJ248" s="41"/>
      <c r="FK248" s="41"/>
      <c r="FL248" s="41"/>
      <c r="FM248" s="41"/>
      <c r="FN248" s="41"/>
      <c r="FO248" s="41"/>
      <c r="FP248" s="41"/>
      <c r="FQ248" s="41"/>
      <c r="FR248" s="41"/>
      <c r="FS248" s="41"/>
      <c r="FT248" s="41"/>
      <c r="FU248" s="41"/>
      <c r="FV248" s="41"/>
      <c r="FW248" s="41"/>
      <c r="FX248" s="41"/>
      <c r="FY248" s="41"/>
      <c r="FZ248" s="41"/>
      <c r="GA248" s="41"/>
      <c r="GB248" s="41"/>
      <c r="GC248" s="41"/>
      <c r="GD248" s="41"/>
      <c r="GE248" s="41"/>
      <c r="GF248" s="41"/>
      <c r="GG248" s="41"/>
      <c r="GH248" s="41"/>
      <c r="GI248" s="41"/>
      <c r="GJ248" s="41"/>
      <c r="GK248" s="41"/>
      <c r="GL248" s="41"/>
      <c r="GM248" s="41"/>
      <c r="GN248" s="41"/>
      <c r="GO248" s="41"/>
      <c r="GP248" s="41"/>
      <c r="GQ248" s="41"/>
      <c r="GR248" s="41"/>
      <c r="GS248" s="41"/>
      <c r="GT248" s="41"/>
      <c r="GU248" s="41"/>
      <c r="GV248" s="41"/>
      <c r="GW248" s="41"/>
      <c r="GX248" s="41"/>
      <c r="GY248" s="41"/>
      <c r="GZ248" s="41"/>
      <c r="HA248" s="41"/>
      <c r="HB248" s="41"/>
      <c r="HC248" s="41"/>
      <c r="HD248" s="41"/>
      <c r="HE248" s="41"/>
      <c r="HF248" s="41"/>
      <c r="HG248" s="41"/>
      <c r="HH248" s="41"/>
      <c r="HI248" s="41"/>
      <c r="HJ248" s="41"/>
      <c r="HK248" s="41"/>
      <c r="HL248" s="41"/>
      <c r="HM248" s="41"/>
    </row>
    <row r="249" spans="1:221" x14ac:dyDescent="0.25">
      <c r="A249" s="89">
        <f t="shared" si="9"/>
        <v>248</v>
      </c>
      <c r="B249" s="17">
        <v>41456</v>
      </c>
      <c r="C249" s="18">
        <v>0.03</v>
      </c>
      <c r="D249" s="19">
        <f t="shared" si="10"/>
        <v>1.0003</v>
      </c>
      <c r="E249" s="51">
        <f>ROUND(PRODUCT(D249:$D$350),6)</f>
        <v>1.5318780000000001</v>
      </c>
      <c r="F249" s="37"/>
      <c r="G249" s="21">
        <f t="shared" si="11"/>
        <v>0</v>
      </c>
      <c r="H249" s="29"/>
      <c r="I249" s="15"/>
      <c r="J249" s="30"/>
      <c r="K249" s="30"/>
      <c r="L249" s="28"/>
      <c r="M249" s="16"/>
      <c r="N249" s="16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41"/>
      <c r="EF249" s="41"/>
      <c r="EG249" s="41"/>
      <c r="EH249" s="41"/>
      <c r="EI249" s="41"/>
      <c r="EJ249" s="41"/>
      <c r="EK249" s="41"/>
      <c r="EL249" s="41"/>
      <c r="EM249" s="41"/>
      <c r="EN249" s="41"/>
      <c r="EO249" s="41"/>
      <c r="EP249" s="41"/>
      <c r="EQ249" s="41"/>
      <c r="ER249" s="41"/>
      <c r="ES249" s="41"/>
      <c r="ET249" s="41"/>
      <c r="EU249" s="41"/>
      <c r="EV249" s="41"/>
      <c r="EW249" s="41"/>
      <c r="EX249" s="41"/>
      <c r="EY249" s="41"/>
      <c r="EZ249" s="41"/>
      <c r="FA249" s="41"/>
      <c r="FB249" s="41"/>
      <c r="FC249" s="41"/>
      <c r="FD249" s="41"/>
      <c r="FE249" s="41"/>
      <c r="FF249" s="41"/>
      <c r="FG249" s="41"/>
      <c r="FH249" s="41"/>
      <c r="FI249" s="41"/>
      <c r="FJ249" s="41"/>
      <c r="FK249" s="41"/>
      <c r="FL249" s="41"/>
      <c r="FM249" s="41"/>
      <c r="FN249" s="41"/>
      <c r="FO249" s="41"/>
      <c r="FP249" s="41"/>
      <c r="FQ249" s="41"/>
      <c r="FR249" s="41"/>
      <c r="FS249" s="41"/>
      <c r="FT249" s="41"/>
      <c r="FU249" s="41"/>
      <c r="FV249" s="41"/>
      <c r="FW249" s="41"/>
      <c r="FX249" s="41"/>
      <c r="FY249" s="41"/>
      <c r="FZ249" s="41"/>
      <c r="GA249" s="41"/>
      <c r="GB249" s="41"/>
      <c r="GC249" s="41"/>
      <c r="GD249" s="41"/>
      <c r="GE249" s="41"/>
      <c r="GF249" s="41"/>
      <c r="GG249" s="41"/>
      <c r="GH249" s="41"/>
      <c r="GI249" s="41"/>
      <c r="GJ249" s="41"/>
      <c r="GK249" s="41"/>
      <c r="GL249" s="41"/>
      <c r="GM249" s="41"/>
      <c r="GN249" s="41"/>
      <c r="GO249" s="41"/>
      <c r="GP249" s="41"/>
      <c r="GQ249" s="41"/>
      <c r="GR249" s="41"/>
      <c r="GS249" s="41"/>
      <c r="GT249" s="41"/>
      <c r="GU249" s="41"/>
      <c r="GV249" s="41"/>
      <c r="GW249" s="41"/>
      <c r="GX249" s="41"/>
      <c r="GY249" s="41"/>
      <c r="GZ249" s="41"/>
      <c r="HA249" s="41"/>
      <c r="HB249" s="41"/>
      <c r="HC249" s="41"/>
      <c r="HD249" s="41"/>
      <c r="HE249" s="41"/>
      <c r="HF249" s="41"/>
      <c r="HG249" s="41"/>
      <c r="HH249" s="41"/>
      <c r="HI249" s="41"/>
      <c r="HJ249" s="41"/>
      <c r="HK249" s="41"/>
      <c r="HL249" s="41"/>
      <c r="HM249" s="41"/>
    </row>
    <row r="250" spans="1:221" x14ac:dyDescent="0.25">
      <c r="A250" s="89">
        <f t="shared" si="9"/>
        <v>249</v>
      </c>
      <c r="B250" s="17">
        <v>41487</v>
      </c>
      <c r="C250" s="18">
        <v>0.24</v>
      </c>
      <c r="D250" s="19">
        <f t="shared" si="10"/>
        <v>1.0024</v>
      </c>
      <c r="E250" s="51">
        <f>ROUND(PRODUCT(D250:$D$350),6)</f>
        <v>1.5314179999999999</v>
      </c>
      <c r="F250" s="37"/>
      <c r="G250" s="21">
        <f t="shared" si="11"/>
        <v>0</v>
      </c>
      <c r="H250" s="29"/>
      <c r="I250" s="15"/>
      <c r="J250" s="30"/>
      <c r="K250" s="30"/>
      <c r="L250" s="28"/>
      <c r="M250" s="16"/>
      <c r="N250" s="16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41"/>
      <c r="EF250" s="41"/>
      <c r="EG250" s="41"/>
      <c r="EH250" s="41"/>
      <c r="EI250" s="41"/>
      <c r="EJ250" s="41"/>
      <c r="EK250" s="41"/>
      <c r="EL250" s="41"/>
      <c r="EM250" s="41"/>
      <c r="EN250" s="41"/>
      <c r="EO250" s="41"/>
      <c r="EP250" s="41"/>
      <c r="EQ250" s="41"/>
      <c r="ER250" s="41"/>
      <c r="ES250" s="41"/>
      <c r="ET250" s="41"/>
      <c r="EU250" s="41"/>
      <c r="EV250" s="41"/>
      <c r="EW250" s="41"/>
      <c r="EX250" s="41"/>
      <c r="EY250" s="41"/>
      <c r="EZ250" s="41"/>
      <c r="FA250" s="41"/>
      <c r="FB250" s="41"/>
      <c r="FC250" s="41"/>
      <c r="FD250" s="41"/>
      <c r="FE250" s="41"/>
      <c r="FF250" s="41"/>
      <c r="FG250" s="41"/>
      <c r="FH250" s="41"/>
      <c r="FI250" s="41"/>
      <c r="FJ250" s="41"/>
      <c r="FK250" s="41"/>
      <c r="FL250" s="41"/>
      <c r="FM250" s="41"/>
      <c r="FN250" s="41"/>
      <c r="FO250" s="41"/>
      <c r="FP250" s="41"/>
      <c r="FQ250" s="41"/>
      <c r="FR250" s="41"/>
      <c r="FS250" s="41"/>
      <c r="FT250" s="41"/>
      <c r="FU250" s="41"/>
      <c r="FV250" s="41"/>
      <c r="FW250" s="41"/>
      <c r="FX250" s="41"/>
      <c r="FY250" s="41"/>
      <c r="FZ250" s="41"/>
      <c r="GA250" s="41"/>
      <c r="GB250" s="41"/>
      <c r="GC250" s="41"/>
      <c r="GD250" s="41"/>
      <c r="GE250" s="41"/>
      <c r="GF250" s="41"/>
      <c r="GG250" s="41"/>
      <c r="GH250" s="41"/>
      <c r="GI250" s="41"/>
      <c r="GJ250" s="41"/>
      <c r="GK250" s="41"/>
      <c r="GL250" s="41"/>
      <c r="GM250" s="41"/>
      <c r="GN250" s="41"/>
      <c r="GO250" s="41"/>
      <c r="GP250" s="41"/>
      <c r="GQ250" s="41"/>
      <c r="GR250" s="41"/>
      <c r="GS250" s="41"/>
      <c r="GT250" s="41"/>
      <c r="GU250" s="41"/>
      <c r="GV250" s="41"/>
      <c r="GW250" s="41"/>
      <c r="GX250" s="41"/>
      <c r="GY250" s="41"/>
      <c r="GZ250" s="41"/>
      <c r="HA250" s="41"/>
      <c r="HB250" s="41"/>
      <c r="HC250" s="41"/>
      <c r="HD250" s="41"/>
      <c r="HE250" s="41"/>
      <c r="HF250" s="41"/>
      <c r="HG250" s="41"/>
      <c r="HH250" s="41"/>
      <c r="HI250" s="41"/>
      <c r="HJ250" s="41"/>
      <c r="HK250" s="41"/>
      <c r="HL250" s="41"/>
      <c r="HM250" s="41"/>
    </row>
    <row r="251" spans="1:221" x14ac:dyDescent="0.25">
      <c r="A251" s="89">
        <f t="shared" si="9"/>
        <v>250</v>
      </c>
      <c r="B251" s="17">
        <v>41518</v>
      </c>
      <c r="C251" s="18">
        <v>0.35</v>
      </c>
      <c r="D251" s="19">
        <f t="shared" si="10"/>
        <v>1.0035000000000001</v>
      </c>
      <c r="E251" s="51">
        <f>ROUND(PRODUCT(D251:$D$350),6)</f>
        <v>1.527752</v>
      </c>
      <c r="F251" s="37"/>
      <c r="G251" s="21">
        <f t="shared" si="11"/>
        <v>0</v>
      </c>
      <c r="H251" s="29"/>
      <c r="I251" s="15"/>
      <c r="J251" s="30"/>
      <c r="K251" s="30"/>
      <c r="L251" s="28"/>
      <c r="M251" s="16"/>
      <c r="N251" s="16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DT251" s="41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  <c r="EE251" s="41"/>
      <c r="EF251" s="41"/>
      <c r="EG251" s="41"/>
      <c r="EH251" s="41"/>
      <c r="EI251" s="41"/>
      <c r="EJ251" s="41"/>
      <c r="EK251" s="41"/>
      <c r="EL251" s="41"/>
      <c r="EM251" s="41"/>
      <c r="EN251" s="41"/>
      <c r="EO251" s="41"/>
      <c r="EP251" s="41"/>
      <c r="EQ251" s="41"/>
      <c r="ER251" s="41"/>
      <c r="ES251" s="41"/>
      <c r="ET251" s="41"/>
      <c r="EU251" s="41"/>
      <c r="EV251" s="41"/>
      <c r="EW251" s="41"/>
      <c r="EX251" s="41"/>
      <c r="EY251" s="41"/>
      <c r="EZ251" s="41"/>
      <c r="FA251" s="41"/>
      <c r="FB251" s="41"/>
      <c r="FC251" s="41"/>
      <c r="FD251" s="41"/>
      <c r="FE251" s="41"/>
      <c r="FF251" s="41"/>
      <c r="FG251" s="41"/>
      <c r="FH251" s="41"/>
      <c r="FI251" s="41"/>
      <c r="FJ251" s="41"/>
      <c r="FK251" s="41"/>
      <c r="FL251" s="41"/>
      <c r="FM251" s="41"/>
      <c r="FN251" s="41"/>
      <c r="FO251" s="41"/>
      <c r="FP251" s="41"/>
      <c r="FQ251" s="41"/>
      <c r="FR251" s="41"/>
      <c r="FS251" s="41"/>
      <c r="FT251" s="41"/>
      <c r="FU251" s="41"/>
      <c r="FV251" s="41"/>
      <c r="FW251" s="41"/>
      <c r="FX251" s="41"/>
      <c r="FY251" s="41"/>
      <c r="FZ251" s="41"/>
      <c r="GA251" s="41"/>
      <c r="GB251" s="41"/>
      <c r="GC251" s="41"/>
      <c r="GD251" s="41"/>
      <c r="GE251" s="41"/>
      <c r="GF251" s="41"/>
      <c r="GG251" s="41"/>
      <c r="GH251" s="41"/>
      <c r="GI251" s="41"/>
      <c r="GJ251" s="41"/>
      <c r="GK251" s="41"/>
      <c r="GL251" s="41"/>
      <c r="GM251" s="41"/>
      <c r="GN251" s="41"/>
      <c r="GO251" s="41"/>
      <c r="GP251" s="41"/>
      <c r="GQ251" s="41"/>
      <c r="GR251" s="41"/>
      <c r="GS251" s="41"/>
      <c r="GT251" s="41"/>
      <c r="GU251" s="41"/>
      <c r="GV251" s="41"/>
      <c r="GW251" s="41"/>
      <c r="GX251" s="41"/>
      <c r="GY251" s="41"/>
      <c r="GZ251" s="41"/>
      <c r="HA251" s="41"/>
      <c r="HB251" s="41"/>
      <c r="HC251" s="41"/>
      <c r="HD251" s="41"/>
      <c r="HE251" s="41"/>
      <c r="HF251" s="41"/>
      <c r="HG251" s="41"/>
      <c r="HH251" s="41"/>
      <c r="HI251" s="41"/>
      <c r="HJ251" s="41"/>
      <c r="HK251" s="41"/>
      <c r="HL251" s="41"/>
      <c r="HM251" s="41"/>
    </row>
    <row r="252" spans="1:221" x14ac:dyDescent="0.25">
      <c r="A252" s="89">
        <f t="shared" si="9"/>
        <v>251</v>
      </c>
      <c r="B252" s="17">
        <v>41548</v>
      </c>
      <c r="C252" s="18">
        <v>0.56999999999999995</v>
      </c>
      <c r="D252" s="19">
        <f t="shared" si="10"/>
        <v>1.0057</v>
      </c>
      <c r="E252" s="51">
        <f>ROUND(PRODUCT(D252:$D$350),6)</f>
        <v>1.5224230000000001</v>
      </c>
      <c r="F252" s="37"/>
      <c r="G252" s="21">
        <f t="shared" si="11"/>
        <v>0</v>
      </c>
      <c r="H252" s="29"/>
      <c r="I252" s="15"/>
      <c r="J252" s="30"/>
      <c r="K252" s="30"/>
      <c r="L252" s="28"/>
      <c r="M252" s="16"/>
      <c r="N252" s="16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  <c r="EO252" s="41"/>
      <c r="EP252" s="41"/>
      <c r="EQ252" s="41"/>
      <c r="ER252" s="41"/>
      <c r="ES252" s="41"/>
      <c r="ET252" s="41"/>
      <c r="EU252" s="41"/>
      <c r="EV252" s="41"/>
      <c r="EW252" s="41"/>
      <c r="EX252" s="41"/>
      <c r="EY252" s="41"/>
      <c r="EZ252" s="41"/>
      <c r="FA252" s="41"/>
      <c r="FB252" s="41"/>
      <c r="FC252" s="41"/>
      <c r="FD252" s="41"/>
      <c r="FE252" s="41"/>
      <c r="FF252" s="41"/>
      <c r="FG252" s="41"/>
      <c r="FH252" s="41"/>
      <c r="FI252" s="41"/>
      <c r="FJ252" s="41"/>
      <c r="FK252" s="41"/>
      <c r="FL252" s="41"/>
      <c r="FM252" s="41"/>
      <c r="FN252" s="41"/>
      <c r="FO252" s="41"/>
      <c r="FP252" s="41"/>
      <c r="FQ252" s="41"/>
      <c r="FR252" s="41"/>
      <c r="FS252" s="41"/>
      <c r="FT252" s="41"/>
      <c r="FU252" s="41"/>
      <c r="FV252" s="41"/>
      <c r="FW252" s="41"/>
      <c r="FX252" s="41"/>
      <c r="FY252" s="41"/>
      <c r="FZ252" s="41"/>
      <c r="GA252" s="41"/>
      <c r="GB252" s="41"/>
      <c r="GC252" s="41"/>
      <c r="GD252" s="41"/>
      <c r="GE252" s="41"/>
      <c r="GF252" s="41"/>
      <c r="GG252" s="41"/>
      <c r="GH252" s="41"/>
      <c r="GI252" s="41"/>
      <c r="GJ252" s="41"/>
      <c r="GK252" s="41"/>
      <c r="GL252" s="41"/>
      <c r="GM252" s="41"/>
      <c r="GN252" s="41"/>
      <c r="GO252" s="41"/>
      <c r="GP252" s="41"/>
      <c r="GQ252" s="41"/>
      <c r="GR252" s="41"/>
      <c r="GS252" s="41"/>
      <c r="GT252" s="41"/>
      <c r="GU252" s="41"/>
      <c r="GV252" s="41"/>
      <c r="GW252" s="41"/>
      <c r="GX252" s="41"/>
      <c r="GY252" s="41"/>
      <c r="GZ252" s="41"/>
      <c r="HA252" s="41"/>
      <c r="HB252" s="41"/>
      <c r="HC252" s="41"/>
      <c r="HD252" s="41"/>
      <c r="HE252" s="41"/>
      <c r="HF252" s="41"/>
      <c r="HG252" s="41"/>
      <c r="HH252" s="41"/>
      <c r="HI252" s="41"/>
      <c r="HJ252" s="41"/>
      <c r="HK252" s="41"/>
      <c r="HL252" s="41"/>
      <c r="HM252" s="41"/>
    </row>
    <row r="253" spans="1:221" x14ac:dyDescent="0.25">
      <c r="A253" s="89">
        <f t="shared" si="9"/>
        <v>252</v>
      </c>
      <c r="B253" s="17">
        <v>41579</v>
      </c>
      <c r="C253" s="18">
        <v>0.54</v>
      </c>
      <c r="D253" s="19">
        <f t="shared" si="10"/>
        <v>1.0054000000000001</v>
      </c>
      <c r="E253" s="51">
        <f>ROUND(PRODUCT(D253:$D$350),6)</f>
        <v>1.513795</v>
      </c>
      <c r="F253" s="37"/>
      <c r="G253" s="21">
        <f t="shared" si="11"/>
        <v>0</v>
      </c>
      <c r="H253" s="29"/>
      <c r="I253" s="15"/>
      <c r="J253" s="30"/>
      <c r="K253" s="30"/>
      <c r="L253" s="28"/>
      <c r="M253" s="16"/>
      <c r="N253" s="16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  <c r="EO253" s="41"/>
      <c r="EP253" s="41"/>
      <c r="EQ253" s="41"/>
      <c r="ER253" s="41"/>
      <c r="ES253" s="41"/>
      <c r="ET253" s="41"/>
      <c r="EU253" s="41"/>
      <c r="EV253" s="41"/>
      <c r="EW253" s="41"/>
      <c r="EX253" s="41"/>
      <c r="EY253" s="41"/>
      <c r="EZ253" s="41"/>
      <c r="FA253" s="41"/>
      <c r="FB253" s="41"/>
      <c r="FC253" s="41"/>
      <c r="FD253" s="41"/>
      <c r="FE253" s="41"/>
      <c r="FF253" s="41"/>
      <c r="FG253" s="41"/>
      <c r="FH253" s="41"/>
      <c r="FI253" s="41"/>
      <c r="FJ253" s="41"/>
      <c r="FK253" s="41"/>
      <c r="FL253" s="41"/>
      <c r="FM253" s="41"/>
      <c r="FN253" s="41"/>
      <c r="FO253" s="41"/>
      <c r="FP253" s="41"/>
      <c r="FQ253" s="41"/>
      <c r="FR253" s="41"/>
      <c r="FS253" s="41"/>
      <c r="FT253" s="41"/>
      <c r="FU253" s="41"/>
      <c r="FV253" s="41"/>
      <c r="FW253" s="41"/>
      <c r="FX253" s="41"/>
      <c r="FY253" s="41"/>
      <c r="FZ253" s="41"/>
      <c r="GA253" s="41"/>
      <c r="GB253" s="41"/>
      <c r="GC253" s="41"/>
      <c r="GD253" s="41"/>
      <c r="GE253" s="41"/>
      <c r="GF253" s="41"/>
      <c r="GG253" s="41"/>
      <c r="GH253" s="41"/>
      <c r="GI253" s="41"/>
      <c r="GJ253" s="41"/>
      <c r="GK253" s="41"/>
      <c r="GL253" s="41"/>
      <c r="GM253" s="41"/>
      <c r="GN253" s="41"/>
      <c r="GO253" s="41"/>
      <c r="GP253" s="41"/>
      <c r="GQ253" s="41"/>
      <c r="GR253" s="41"/>
      <c r="GS253" s="41"/>
      <c r="GT253" s="41"/>
      <c r="GU253" s="41"/>
      <c r="GV253" s="41"/>
      <c r="GW253" s="41"/>
      <c r="GX253" s="41"/>
      <c r="GY253" s="41"/>
      <c r="GZ253" s="41"/>
      <c r="HA253" s="41"/>
      <c r="HB253" s="41"/>
      <c r="HC253" s="41"/>
      <c r="HD253" s="41"/>
      <c r="HE253" s="41"/>
      <c r="HF253" s="41"/>
      <c r="HG253" s="41"/>
      <c r="HH253" s="41"/>
      <c r="HI253" s="41"/>
      <c r="HJ253" s="41"/>
      <c r="HK253" s="41"/>
      <c r="HL253" s="41"/>
      <c r="HM253" s="41"/>
    </row>
    <row r="254" spans="1:221" s="36" customFormat="1" x14ac:dyDescent="0.25">
      <c r="A254" s="90">
        <f t="shared" si="9"/>
        <v>253</v>
      </c>
      <c r="B254" s="22" t="s">
        <v>2</v>
      </c>
      <c r="C254" s="23">
        <f>C255</f>
        <v>0.92</v>
      </c>
      <c r="D254" s="24" t="s">
        <v>1</v>
      </c>
      <c r="E254" s="51">
        <f>ROUND(PRODUCT(D254:$D$350),6)</f>
        <v>1.5056639999999999</v>
      </c>
      <c r="F254" s="37"/>
      <c r="G254" s="26">
        <f t="shared" si="11"/>
        <v>0</v>
      </c>
      <c r="H254" s="33"/>
      <c r="I254" s="15"/>
      <c r="J254" s="34"/>
      <c r="K254" s="34"/>
      <c r="L254" s="32"/>
      <c r="M254" s="16"/>
      <c r="N254" s="16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  <c r="CM254" s="35"/>
      <c r="CN254" s="35"/>
      <c r="CO254" s="35"/>
      <c r="CP254" s="35"/>
      <c r="CQ254" s="35"/>
      <c r="CR254" s="35"/>
      <c r="CS254" s="35"/>
      <c r="CT254" s="35"/>
      <c r="CU254" s="35"/>
      <c r="CV254" s="35"/>
      <c r="CW254" s="35"/>
      <c r="CX254" s="35"/>
      <c r="CY254" s="35"/>
      <c r="CZ254" s="35"/>
      <c r="DA254" s="35"/>
      <c r="DB254" s="35"/>
      <c r="DC254" s="35"/>
      <c r="DD254" s="35"/>
      <c r="DE254" s="35"/>
      <c r="DF254" s="35"/>
      <c r="DG254" s="35"/>
      <c r="DH254" s="35"/>
      <c r="DI254" s="35"/>
      <c r="DJ254" s="35"/>
      <c r="DK254" s="35"/>
      <c r="DL254" s="35"/>
      <c r="DM254" s="35"/>
      <c r="DN254" s="35"/>
      <c r="DO254" s="35"/>
      <c r="DP254" s="35"/>
      <c r="DQ254" s="35"/>
      <c r="DR254" s="35"/>
      <c r="DS254" s="35"/>
      <c r="DT254" s="35"/>
      <c r="DU254" s="35"/>
      <c r="DV254" s="35"/>
      <c r="DW254" s="35"/>
      <c r="DX254" s="35"/>
      <c r="DY254" s="35"/>
      <c r="DZ254" s="35"/>
      <c r="EA254" s="35"/>
      <c r="EB254" s="35"/>
      <c r="EC254" s="35"/>
      <c r="ED254" s="35"/>
      <c r="EE254" s="35"/>
      <c r="EF254" s="35"/>
      <c r="EG254" s="35"/>
      <c r="EH254" s="35"/>
      <c r="EI254" s="35"/>
      <c r="EJ254" s="35"/>
      <c r="EK254" s="35"/>
      <c r="EL254" s="35"/>
      <c r="EM254" s="35"/>
      <c r="EN254" s="35"/>
      <c r="EO254" s="35"/>
      <c r="EP254" s="35"/>
      <c r="EQ254" s="35"/>
      <c r="ER254" s="35"/>
      <c r="ES254" s="35"/>
      <c r="ET254" s="35"/>
      <c r="EU254" s="35"/>
      <c r="EV254" s="35"/>
      <c r="EW254" s="35"/>
      <c r="EX254" s="35"/>
      <c r="EY254" s="35"/>
      <c r="EZ254" s="35"/>
      <c r="FA254" s="35"/>
      <c r="FB254" s="35"/>
      <c r="FC254" s="35"/>
      <c r="FD254" s="35"/>
      <c r="FE254" s="35"/>
      <c r="FF254" s="35"/>
      <c r="FG254" s="35"/>
      <c r="FH254" s="35"/>
      <c r="FI254" s="35"/>
      <c r="FJ254" s="35"/>
      <c r="FK254" s="35"/>
      <c r="FL254" s="35"/>
      <c r="FM254" s="35"/>
      <c r="FN254" s="35"/>
      <c r="FO254" s="35"/>
      <c r="FP254" s="35"/>
      <c r="FQ254" s="35"/>
      <c r="FR254" s="35"/>
      <c r="FS254" s="35"/>
      <c r="FT254" s="35"/>
      <c r="FU254" s="35"/>
      <c r="FV254" s="35"/>
      <c r="FW254" s="35"/>
      <c r="FX254" s="35"/>
      <c r="FY254" s="35"/>
      <c r="FZ254" s="35"/>
      <c r="GA254" s="35"/>
      <c r="GB254" s="35"/>
      <c r="GC254" s="35"/>
      <c r="GD254" s="35"/>
      <c r="GE254" s="35"/>
      <c r="GF254" s="35"/>
      <c r="GG254" s="35"/>
      <c r="GH254" s="35"/>
      <c r="GI254" s="35"/>
      <c r="GJ254" s="35"/>
      <c r="GK254" s="35"/>
      <c r="GL254" s="35"/>
      <c r="GM254" s="35"/>
      <c r="GN254" s="35"/>
      <c r="GO254" s="35"/>
      <c r="GP254" s="35"/>
      <c r="GQ254" s="35"/>
      <c r="GR254" s="35"/>
      <c r="GS254" s="35"/>
      <c r="GT254" s="35"/>
      <c r="GU254" s="35"/>
      <c r="GV254" s="35"/>
      <c r="GW254" s="35"/>
      <c r="GX254" s="35"/>
      <c r="GY254" s="35"/>
      <c r="GZ254" s="35"/>
      <c r="HA254" s="35"/>
      <c r="HB254" s="35"/>
      <c r="HC254" s="35"/>
      <c r="HD254" s="35"/>
      <c r="HE254" s="35"/>
      <c r="HF254" s="35"/>
      <c r="HG254" s="35"/>
      <c r="HH254" s="35"/>
      <c r="HI254" s="35"/>
      <c r="HJ254" s="35"/>
      <c r="HK254" s="35"/>
      <c r="HL254" s="35"/>
      <c r="HM254" s="35"/>
    </row>
    <row r="255" spans="1:221" x14ac:dyDescent="0.25">
      <c r="A255" s="89">
        <f t="shared" si="9"/>
        <v>254</v>
      </c>
      <c r="B255" s="17">
        <v>41609</v>
      </c>
      <c r="C255" s="18">
        <v>0.92</v>
      </c>
      <c r="D255" s="19">
        <f t="shared" si="10"/>
        <v>1.0092000000000001</v>
      </c>
      <c r="E255" s="51">
        <f>ROUND(PRODUCT(D255:$D$350),6)</f>
        <v>1.5056639999999999</v>
      </c>
      <c r="F255" s="37"/>
      <c r="G255" s="21">
        <f t="shared" si="11"/>
        <v>0</v>
      </c>
      <c r="H255" s="29"/>
      <c r="I255" s="15"/>
      <c r="J255" s="42"/>
      <c r="K255" s="42"/>
      <c r="L255" s="43"/>
      <c r="M255" s="16"/>
      <c r="N255" s="16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  <c r="EO255" s="41"/>
      <c r="EP255" s="41"/>
      <c r="EQ255" s="41"/>
      <c r="ER255" s="41"/>
      <c r="ES255" s="41"/>
      <c r="ET255" s="41"/>
      <c r="EU255" s="41"/>
      <c r="EV255" s="41"/>
      <c r="EW255" s="41"/>
      <c r="EX255" s="41"/>
      <c r="EY255" s="41"/>
      <c r="EZ255" s="41"/>
      <c r="FA255" s="41"/>
      <c r="FB255" s="41"/>
      <c r="FC255" s="41"/>
      <c r="FD255" s="41"/>
      <c r="FE255" s="41"/>
      <c r="FF255" s="41"/>
      <c r="FG255" s="41"/>
      <c r="FH255" s="41"/>
      <c r="FI255" s="41"/>
      <c r="FJ255" s="41"/>
      <c r="FK255" s="41"/>
      <c r="FL255" s="41"/>
      <c r="FM255" s="41"/>
      <c r="FN255" s="41"/>
      <c r="FO255" s="41"/>
      <c r="FP255" s="41"/>
      <c r="FQ255" s="41"/>
      <c r="FR255" s="41"/>
      <c r="FS255" s="41"/>
      <c r="FT255" s="41"/>
      <c r="FU255" s="41"/>
      <c r="FV255" s="41"/>
      <c r="FW255" s="41"/>
      <c r="FX255" s="41"/>
      <c r="FY255" s="41"/>
      <c r="FZ255" s="41"/>
      <c r="GA255" s="41"/>
      <c r="GB255" s="41"/>
      <c r="GC255" s="41"/>
      <c r="GD255" s="41"/>
      <c r="GE255" s="41"/>
      <c r="GF255" s="41"/>
      <c r="GG255" s="41"/>
      <c r="GH255" s="41"/>
      <c r="GI255" s="41"/>
      <c r="GJ255" s="41"/>
      <c r="GK255" s="41"/>
      <c r="GL255" s="41"/>
      <c r="GM255" s="41"/>
      <c r="GN255" s="41"/>
      <c r="GO255" s="41"/>
      <c r="GP255" s="41"/>
      <c r="GQ255" s="41"/>
      <c r="GR255" s="41"/>
      <c r="GS255" s="41"/>
      <c r="GT255" s="41"/>
      <c r="GU255" s="41"/>
      <c r="GV255" s="41"/>
      <c r="GW255" s="41"/>
      <c r="GX255" s="41"/>
      <c r="GY255" s="41"/>
      <c r="GZ255" s="41"/>
      <c r="HA255" s="41"/>
      <c r="HB255" s="41"/>
      <c r="HC255" s="41"/>
      <c r="HD255" s="41"/>
      <c r="HE255" s="41"/>
      <c r="HF255" s="41"/>
      <c r="HG255" s="41"/>
      <c r="HH255" s="41"/>
      <c r="HI255" s="41"/>
      <c r="HJ255" s="41"/>
      <c r="HK255" s="41"/>
      <c r="HL255" s="41"/>
      <c r="HM255" s="41"/>
    </row>
    <row r="256" spans="1:221" x14ac:dyDescent="0.25">
      <c r="A256" s="89">
        <f t="shared" si="9"/>
        <v>255</v>
      </c>
      <c r="B256" s="17">
        <v>41640</v>
      </c>
      <c r="C256" s="18">
        <v>0.55000000000000004</v>
      </c>
      <c r="D256" s="19">
        <f t="shared" si="10"/>
        <v>1.0055000000000001</v>
      </c>
      <c r="E256" s="51">
        <f>ROUND(PRODUCT(D256:$D$350),6)</f>
        <v>1.491938</v>
      </c>
      <c r="F256" s="37"/>
      <c r="G256" s="21">
        <f t="shared" si="11"/>
        <v>0</v>
      </c>
      <c r="H256" s="29"/>
      <c r="I256" s="15"/>
      <c r="J256" s="42"/>
      <c r="K256" s="42"/>
      <c r="L256" s="43"/>
      <c r="M256" s="16"/>
      <c r="N256" s="16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41"/>
      <c r="EV256" s="41"/>
      <c r="EW256" s="41"/>
      <c r="EX256" s="41"/>
      <c r="EY256" s="41"/>
      <c r="EZ256" s="41"/>
      <c r="FA256" s="41"/>
      <c r="FB256" s="41"/>
      <c r="FC256" s="41"/>
      <c r="FD256" s="41"/>
      <c r="FE256" s="41"/>
      <c r="FF256" s="41"/>
      <c r="FG256" s="41"/>
      <c r="FH256" s="41"/>
      <c r="FI256" s="41"/>
      <c r="FJ256" s="41"/>
      <c r="FK256" s="41"/>
      <c r="FL256" s="41"/>
      <c r="FM256" s="41"/>
      <c r="FN256" s="41"/>
      <c r="FO256" s="41"/>
      <c r="FP256" s="41"/>
      <c r="FQ256" s="41"/>
      <c r="FR256" s="41"/>
      <c r="FS256" s="41"/>
      <c r="FT256" s="41"/>
      <c r="FU256" s="41"/>
      <c r="FV256" s="41"/>
      <c r="FW256" s="41"/>
      <c r="FX256" s="41"/>
      <c r="FY256" s="41"/>
      <c r="FZ256" s="41"/>
      <c r="GA256" s="41"/>
      <c r="GB256" s="41"/>
      <c r="GC256" s="41"/>
      <c r="GD256" s="41"/>
      <c r="GE256" s="41"/>
      <c r="GF256" s="41"/>
      <c r="GG256" s="41"/>
      <c r="GH256" s="41"/>
      <c r="GI256" s="41"/>
      <c r="GJ256" s="41"/>
      <c r="GK256" s="41"/>
      <c r="GL256" s="41"/>
      <c r="GM256" s="41"/>
      <c r="GN256" s="41"/>
      <c r="GO256" s="41"/>
      <c r="GP256" s="41"/>
      <c r="GQ256" s="41"/>
      <c r="GR256" s="41"/>
      <c r="GS256" s="41"/>
      <c r="GT256" s="41"/>
      <c r="GU256" s="41"/>
      <c r="GV256" s="41"/>
      <c r="GW256" s="41"/>
      <c r="GX256" s="41"/>
      <c r="GY256" s="41"/>
      <c r="GZ256" s="41"/>
      <c r="HA256" s="41"/>
      <c r="HB256" s="41"/>
      <c r="HC256" s="41"/>
      <c r="HD256" s="41"/>
      <c r="HE256" s="41"/>
      <c r="HF256" s="41"/>
      <c r="HG256" s="41"/>
      <c r="HH256" s="41"/>
      <c r="HI256" s="41"/>
      <c r="HJ256" s="41"/>
      <c r="HK256" s="41"/>
      <c r="HL256" s="41"/>
      <c r="HM256" s="41"/>
    </row>
    <row r="257" spans="1:221" x14ac:dyDescent="0.25">
      <c r="A257" s="89">
        <f t="shared" si="9"/>
        <v>256</v>
      </c>
      <c r="B257" s="17">
        <v>41671</v>
      </c>
      <c r="C257" s="18">
        <v>0.69</v>
      </c>
      <c r="D257" s="19">
        <f t="shared" si="10"/>
        <v>1.0068999999999999</v>
      </c>
      <c r="E257" s="51">
        <f>ROUND(PRODUCT(D257:$D$350),6)</f>
        <v>1.4837769999999999</v>
      </c>
      <c r="F257" s="37"/>
      <c r="G257" s="21">
        <f t="shared" si="11"/>
        <v>0</v>
      </c>
      <c r="H257" s="29"/>
      <c r="I257" s="15"/>
      <c r="J257" s="42"/>
      <c r="K257" s="42"/>
      <c r="L257" s="43"/>
      <c r="M257" s="16"/>
      <c r="N257" s="16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DT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  <c r="EE257" s="41"/>
      <c r="EF257" s="41"/>
      <c r="EG257" s="41"/>
      <c r="EH257" s="41"/>
      <c r="EI257" s="41"/>
      <c r="EJ257" s="41"/>
      <c r="EK257" s="41"/>
      <c r="EL257" s="41"/>
      <c r="EM257" s="41"/>
      <c r="EN257" s="41"/>
      <c r="EO257" s="41"/>
      <c r="EP257" s="41"/>
      <c r="EQ257" s="41"/>
      <c r="ER257" s="41"/>
      <c r="ES257" s="41"/>
      <c r="ET257" s="41"/>
      <c r="EU257" s="41"/>
      <c r="EV257" s="41"/>
      <c r="EW257" s="41"/>
      <c r="EX257" s="41"/>
      <c r="EY257" s="41"/>
      <c r="EZ257" s="41"/>
      <c r="FA257" s="41"/>
      <c r="FB257" s="41"/>
      <c r="FC257" s="41"/>
      <c r="FD257" s="41"/>
      <c r="FE257" s="41"/>
      <c r="FF257" s="41"/>
      <c r="FG257" s="41"/>
      <c r="FH257" s="41"/>
      <c r="FI257" s="41"/>
      <c r="FJ257" s="41"/>
      <c r="FK257" s="41"/>
      <c r="FL257" s="41"/>
      <c r="FM257" s="41"/>
      <c r="FN257" s="41"/>
      <c r="FO257" s="41"/>
      <c r="FP257" s="41"/>
      <c r="FQ257" s="41"/>
      <c r="FR257" s="41"/>
      <c r="FS257" s="41"/>
      <c r="FT257" s="41"/>
      <c r="FU257" s="41"/>
      <c r="FV257" s="41"/>
      <c r="FW257" s="41"/>
      <c r="FX257" s="41"/>
      <c r="FY257" s="41"/>
      <c r="FZ257" s="41"/>
      <c r="GA257" s="41"/>
      <c r="GB257" s="41"/>
      <c r="GC257" s="41"/>
      <c r="GD257" s="41"/>
      <c r="GE257" s="41"/>
      <c r="GF257" s="41"/>
      <c r="GG257" s="41"/>
      <c r="GH257" s="41"/>
      <c r="GI257" s="41"/>
      <c r="GJ257" s="41"/>
      <c r="GK257" s="41"/>
      <c r="GL257" s="41"/>
      <c r="GM257" s="41"/>
      <c r="GN257" s="41"/>
      <c r="GO257" s="41"/>
      <c r="GP257" s="41"/>
      <c r="GQ257" s="41"/>
      <c r="GR257" s="41"/>
      <c r="GS257" s="41"/>
      <c r="GT257" s="41"/>
      <c r="GU257" s="41"/>
      <c r="GV257" s="41"/>
      <c r="GW257" s="41"/>
      <c r="GX257" s="41"/>
      <c r="GY257" s="41"/>
      <c r="GZ257" s="41"/>
      <c r="HA257" s="41"/>
      <c r="HB257" s="41"/>
      <c r="HC257" s="41"/>
      <c r="HD257" s="41"/>
      <c r="HE257" s="41"/>
      <c r="HF257" s="41"/>
      <c r="HG257" s="41"/>
      <c r="HH257" s="41"/>
      <c r="HI257" s="41"/>
      <c r="HJ257" s="41"/>
      <c r="HK257" s="41"/>
      <c r="HL257" s="41"/>
      <c r="HM257" s="41"/>
    </row>
    <row r="258" spans="1:221" x14ac:dyDescent="0.25">
      <c r="A258" s="89">
        <f t="shared" si="9"/>
        <v>257</v>
      </c>
      <c r="B258" s="17">
        <v>41699</v>
      </c>
      <c r="C258" s="18">
        <v>0.92</v>
      </c>
      <c r="D258" s="19">
        <f t="shared" si="10"/>
        <v>1.0092000000000001</v>
      </c>
      <c r="E258" s="51">
        <f>ROUND(PRODUCT(D258:$D$350),6)</f>
        <v>1.4736100000000001</v>
      </c>
      <c r="F258" s="37"/>
      <c r="G258" s="21">
        <f t="shared" si="11"/>
        <v>0</v>
      </c>
      <c r="H258" s="29"/>
      <c r="I258" s="15"/>
      <c r="J258" s="42"/>
      <c r="K258" s="42"/>
      <c r="L258" s="43"/>
      <c r="M258" s="16"/>
      <c r="N258" s="16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41"/>
      <c r="EV258" s="41"/>
      <c r="EW258" s="41"/>
      <c r="EX258" s="41"/>
      <c r="EY258" s="41"/>
      <c r="EZ258" s="41"/>
      <c r="FA258" s="41"/>
      <c r="FB258" s="41"/>
      <c r="FC258" s="41"/>
      <c r="FD258" s="41"/>
      <c r="FE258" s="41"/>
      <c r="FF258" s="41"/>
      <c r="FG258" s="41"/>
      <c r="FH258" s="41"/>
      <c r="FI258" s="41"/>
      <c r="FJ258" s="41"/>
      <c r="FK258" s="41"/>
      <c r="FL258" s="41"/>
      <c r="FM258" s="41"/>
      <c r="FN258" s="41"/>
      <c r="FO258" s="41"/>
      <c r="FP258" s="41"/>
      <c r="FQ258" s="41"/>
      <c r="FR258" s="41"/>
      <c r="FS258" s="41"/>
      <c r="FT258" s="41"/>
      <c r="FU258" s="41"/>
      <c r="FV258" s="41"/>
      <c r="FW258" s="41"/>
      <c r="FX258" s="41"/>
      <c r="FY258" s="41"/>
      <c r="FZ258" s="41"/>
      <c r="GA258" s="41"/>
      <c r="GB258" s="41"/>
      <c r="GC258" s="41"/>
      <c r="GD258" s="41"/>
      <c r="GE258" s="41"/>
      <c r="GF258" s="41"/>
      <c r="GG258" s="41"/>
      <c r="GH258" s="41"/>
      <c r="GI258" s="41"/>
      <c r="GJ258" s="41"/>
      <c r="GK258" s="41"/>
      <c r="GL258" s="41"/>
      <c r="GM258" s="41"/>
      <c r="GN258" s="41"/>
      <c r="GO258" s="41"/>
      <c r="GP258" s="41"/>
      <c r="GQ258" s="41"/>
      <c r="GR258" s="41"/>
      <c r="GS258" s="41"/>
      <c r="GT258" s="41"/>
      <c r="GU258" s="41"/>
      <c r="GV258" s="41"/>
      <c r="GW258" s="41"/>
      <c r="GX258" s="41"/>
      <c r="GY258" s="41"/>
      <c r="GZ258" s="41"/>
      <c r="HA258" s="41"/>
      <c r="HB258" s="41"/>
      <c r="HC258" s="41"/>
      <c r="HD258" s="41"/>
      <c r="HE258" s="41"/>
      <c r="HF258" s="41"/>
      <c r="HG258" s="41"/>
      <c r="HH258" s="41"/>
      <c r="HI258" s="41"/>
      <c r="HJ258" s="41"/>
      <c r="HK258" s="41"/>
      <c r="HL258" s="41"/>
      <c r="HM258" s="41"/>
    </row>
    <row r="259" spans="1:221" x14ac:dyDescent="0.25">
      <c r="A259" s="89">
        <f t="shared" si="9"/>
        <v>258</v>
      </c>
      <c r="B259" s="17">
        <v>41730</v>
      </c>
      <c r="C259" s="18">
        <v>0.67</v>
      </c>
      <c r="D259" s="19">
        <f t="shared" si="10"/>
        <v>1.0066999999999999</v>
      </c>
      <c r="E259" s="51">
        <f>ROUND(PRODUCT(D259:$D$350),6)</f>
        <v>1.4601759999999999</v>
      </c>
      <c r="F259" s="37"/>
      <c r="G259" s="21">
        <f t="shared" si="11"/>
        <v>0</v>
      </c>
      <c r="H259" s="29"/>
      <c r="I259" s="15"/>
      <c r="J259" s="42"/>
      <c r="K259" s="42"/>
      <c r="L259" s="43"/>
      <c r="M259" s="16"/>
      <c r="N259" s="16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  <c r="EE259" s="41"/>
      <c r="EF259" s="41"/>
      <c r="EG259" s="41"/>
      <c r="EH259" s="41"/>
      <c r="EI259" s="41"/>
      <c r="EJ259" s="41"/>
      <c r="EK259" s="41"/>
      <c r="EL259" s="41"/>
      <c r="EM259" s="41"/>
      <c r="EN259" s="41"/>
      <c r="EO259" s="41"/>
      <c r="EP259" s="41"/>
      <c r="EQ259" s="41"/>
      <c r="ER259" s="41"/>
      <c r="ES259" s="41"/>
      <c r="ET259" s="41"/>
      <c r="EU259" s="41"/>
      <c r="EV259" s="41"/>
      <c r="EW259" s="41"/>
      <c r="EX259" s="41"/>
      <c r="EY259" s="41"/>
      <c r="EZ259" s="41"/>
      <c r="FA259" s="41"/>
      <c r="FB259" s="41"/>
      <c r="FC259" s="41"/>
      <c r="FD259" s="41"/>
      <c r="FE259" s="41"/>
      <c r="FF259" s="41"/>
      <c r="FG259" s="41"/>
      <c r="FH259" s="41"/>
      <c r="FI259" s="41"/>
      <c r="FJ259" s="41"/>
      <c r="FK259" s="41"/>
      <c r="FL259" s="41"/>
      <c r="FM259" s="41"/>
      <c r="FN259" s="41"/>
      <c r="FO259" s="41"/>
      <c r="FP259" s="41"/>
      <c r="FQ259" s="41"/>
      <c r="FR259" s="41"/>
      <c r="FS259" s="41"/>
      <c r="FT259" s="41"/>
      <c r="FU259" s="41"/>
      <c r="FV259" s="41"/>
      <c r="FW259" s="41"/>
      <c r="FX259" s="41"/>
      <c r="FY259" s="41"/>
      <c r="FZ259" s="41"/>
      <c r="GA259" s="41"/>
      <c r="GB259" s="41"/>
      <c r="GC259" s="41"/>
      <c r="GD259" s="41"/>
      <c r="GE259" s="41"/>
      <c r="GF259" s="41"/>
      <c r="GG259" s="41"/>
      <c r="GH259" s="41"/>
      <c r="GI259" s="41"/>
      <c r="GJ259" s="41"/>
      <c r="GK259" s="41"/>
      <c r="GL259" s="41"/>
      <c r="GM259" s="41"/>
      <c r="GN259" s="41"/>
      <c r="GO259" s="41"/>
      <c r="GP259" s="41"/>
      <c r="GQ259" s="41"/>
      <c r="GR259" s="41"/>
      <c r="GS259" s="41"/>
      <c r="GT259" s="41"/>
      <c r="GU259" s="41"/>
      <c r="GV259" s="41"/>
      <c r="GW259" s="41"/>
      <c r="GX259" s="41"/>
      <c r="GY259" s="41"/>
      <c r="GZ259" s="41"/>
      <c r="HA259" s="41"/>
      <c r="HB259" s="41"/>
      <c r="HC259" s="41"/>
      <c r="HD259" s="41"/>
      <c r="HE259" s="41"/>
      <c r="HF259" s="41"/>
      <c r="HG259" s="41"/>
      <c r="HH259" s="41"/>
      <c r="HI259" s="41"/>
      <c r="HJ259" s="41"/>
      <c r="HK259" s="41"/>
      <c r="HL259" s="41"/>
      <c r="HM259" s="41"/>
    </row>
    <row r="260" spans="1:221" x14ac:dyDescent="0.25">
      <c r="A260" s="89">
        <f t="shared" ref="A260:A295" si="12">A259+1</f>
        <v>259</v>
      </c>
      <c r="B260" s="17">
        <v>41760</v>
      </c>
      <c r="C260" s="18">
        <v>0.46</v>
      </c>
      <c r="D260" s="19">
        <f t="shared" si="10"/>
        <v>1.0045999999999999</v>
      </c>
      <c r="E260" s="51">
        <f>ROUND(PRODUCT(D260:$D$350),6)</f>
        <v>1.450458</v>
      </c>
      <c r="F260" s="37"/>
      <c r="G260" s="21">
        <f t="shared" si="11"/>
        <v>0</v>
      </c>
      <c r="H260" s="29"/>
      <c r="I260" s="15"/>
      <c r="J260" s="42"/>
      <c r="K260" s="42"/>
      <c r="L260" s="43"/>
      <c r="M260" s="16"/>
      <c r="N260" s="16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DT260" s="41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  <c r="EE260" s="41"/>
      <c r="EF260" s="41"/>
      <c r="EG260" s="41"/>
      <c r="EH260" s="41"/>
      <c r="EI260" s="41"/>
      <c r="EJ260" s="41"/>
      <c r="EK260" s="41"/>
      <c r="EL260" s="41"/>
      <c r="EM260" s="41"/>
      <c r="EN260" s="41"/>
      <c r="EO260" s="41"/>
      <c r="EP260" s="41"/>
      <c r="EQ260" s="41"/>
      <c r="ER260" s="41"/>
      <c r="ES260" s="41"/>
      <c r="ET260" s="41"/>
      <c r="EU260" s="41"/>
      <c r="EV260" s="41"/>
      <c r="EW260" s="41"/>
      <c r="EX260" s="41"/>
      <c r="EY260" s="41"/>
      <c r="EZ260" s="41"/>
      <c r="FA260" s="41"/>
      <c r="FB260" s="41"/>
      <c r="FC260" s="41"/>
      <c r="FD260" s="41"/>
      <c r="FE260" s="41"/>
      <c r="FF260" s="41"/>
      <c r="FG260" s="41"/>
      <c r="FH260" s="41"/>
      <c r="FI260" s="41"/>
      <c r="FJ260" s="41"/>
      <c r="FK260" s="41"/>
      <c r="FL260" s="41"/>
      <c r="FM260" s="41"/>
      <c r="FN260" s="41"/>
      <c r="FO260" s="41"/>
      <c r="FP260" s="41"/>
      <c r="FQ260" s="41"/>
      <c r="FR260" s="41"/>
      <c r="FS260" s="41"/>
      <c r="FT260" s="41"/>
      <c r="FU260" s="41"/>
      <c r="FV260" s="41"/>
      <c r="FW260" s="41"/>
      <c r="FX260" s="41"/>
      <c r="FY260" s="41"/>
      <c r="FZ260" s="41"/>
      <c r="GA260" s="41"/>
      <c r="GB260" s="41"/>
      <c r="GC260" s="41"/>
      <c r="GD260" s="41"/>
      <c r="GE260" s="41"/>
      <c r="GF260" s="41"/>
      <c r="GG260" s="41"/>
      <c r="GH260" s="41"/>
      <c r="GI260" s="41"/>
      <c r="GJ260" s="41"/>
      <c r="GK260" s="41"/>
      <c r="GL260" s="41"/>
      <c r="GM260" s="41"/>
      <c r="GN260" s="41"/>
      <c r="GO260" s="41"/>
      <c r="GP260" s="41"/>
      <c r="GQ260" s="41"/>
      <c r="GR260" s="41"/>
      <c r="GS260" s="41"/>
      <c r="GT260" s="41"/>
      <c r="GU260" s="41"/>
      <c r="GV260" s="41"/>
      <c r="GW260" s="41"/>
      <c r="GX260" s="41"/>
      <c r="GY260" s="41"/>
      <c r="GZ260" s="41"/>
      <c r="HA260" s="41"/>
      <c r="HB260" s="41"/>
      <c r="HC260" s="41"/>
      <c r="HD260" s="41"/>
      <c r="HE260" s="41"/>
      <c r="HF260" s="41"/>
      <c r="HG260" s="41"/>
      <c r="HH260" s="41"/>
      <c r="HI260" s="41"/>
      <c r="HJ260" s="41"/>
      <c r="HK260" s="41"/>
      <c r="HL260" s="41"/>
      <c r="HM260" s="41"/>
    </row>
    <row r="261" spans="1:221" x14ac:dyDescent="0.25">
      <c r="A261" s="89">
        <f t="shared" si="12"/>
        <v>260</v>
      </c>
      <c r="B261" s="17">
        <v>41791</v>
      </c>
      <c r="C261" s="18">
        <v>0.4</v>
      </c>
      <c r="D261" s="19">
        <f t="shared" si="10"/>
        <v>1.004</v>
      </c>
      <c r="E261" s="51">
        <f>ROUND(PRODUCT(D261:$D$350),6)</f>
        <v>1.443816</v>
      </c>
      <c r="F261" s="37"/>
      <c r="G261" s="21">
        <f t="shared" si="11"/>
        <v>0</v>
      </c>
      <c r="H261" s="29"/>
      <c r="I261" s="15"/>
      <c r="J261" s="42"/>
      <c r="K261" s="42"/>
      <c r="L261" s="43"/>
      <c r="M261" s="16"/>
      <c r="N261" s="16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  <c r="EO261" s="41"/>
      <c r="EP261" s="41"/>
      <c r="EQ261" s="41"/>
      <c r="ER261" s="41"/>
      <c r="ES261" s="41"/>
      <c r="ET261" s="41"/>
      <c r="EU261" s="41"/>
      <c r="EV261" s="41"/>
      <c r="EW261" s="41"/>
      <c r="EX261" s="41"/>
      <c r="EY261" s="41"/>
      <c r="EZ261" s="41"/>
      <c r="FA261" s="41"/>
      <c r="FB261" s="41"/>
      <c r="FC261" s="41"/>
      <c r="FD261" s="41"/>
      <c r="FE261" s="41"/>
      <c r="FF261" s="41"/>
      <c r="FG261" s="41"/>
      <c r="FH261" s="41"/>
      <c r="FI261" s="41"/>
      <c r="FJ261" s="41"/>
      <c r="FK261" s="41"/>
      <c r="FL261" s="41"/>
      <c r="FM261" s="41"/>
      <c r="FN261" s="41"/>
      <c r="FO261" s="41"/>
      <c r="FP261" s="41"/>
      <c r="FQ261" s="41"/>
      <c r="FR261" s="41"/>
      <c r="FS261" s="41"/>
      <c r="FT261" s="41"/>
      <c r="FU261" s="41"/>
      <c r="FV261" s="41"/>
      <c r="FW261" s="41"/>
      <c r="FX261" s="41"/>
      <c r="FY261" s="41"/>
      <c r="FZ261" s="41"/>
      <c r="GA261" s="41"/>
      <c r="GB261" s="41"/>
      <c r="GC261" s="41"/>
      <c r="GD261" s="41"/>
      <c r="GE261" s="41"/>
      <c r="GF261" s="41"/>
      <c r="GG261" s="41"/>
      <c r="GH261" s="41"/>
      <c r="GI261" s="41"/>
      <c r="GJ261" s="41"/>
      <c r="GK261" s="41"/>
      <c r="GL261" s="41"/>
      <c r="GM261" s="41"/>
      <c r="GN261" s="41"/>
      <c r="GO261" s="41"/>
      <c r="GP261" s="41"/>
      <c r="GQ261" s="41"/>
      <c r="GR261" s="41"/>
      <c r="GS261" s="41"/>
      <c r="GT261" s="41"/>
      <c r="GU261" s="41"/>
      <c r="GV261" s="41"/>
      <c r="GW261" s="41"/>
      <c r="GX261" s="41"/>
      <c r="GY261" s="41"/>
      <c r="GZ261" s="41"/>
      <c r="HA261" s="41"/>
      <c r="HB261" s="41"/>
      <c r="HC261" s="41"/>
      <c r="HD261" s="41"/>
      <c r="HE261" s="41"/>
      <c r="HF261" s="41"/>
      <c r="HG261" s="41"/>
      <c r="HH261" s="41"/>
      <c r="HI261" s="41"/>
      <c r="HJ261" s="41"/>
      <c r="HK261" s="41"/>
      <c r="HL261" s="41"/>
      <c r="HM261" s="41"/>
    </row>
    <row r="262" spans="1:221" x14ac:dyDescent="0.25">
      <c r="A262" s="89">
        <f t="shared" si="12"/>
        <v>261</v>
      </c>
      <c r="B262" s="17">
        <v>41821</v>
      </c>
      <c r="C262" s="18">
        <v>0.01</v>
      </c>
      <c r="D262" s="19">
        <f t="shared" si="10"/>
        <v>1.0001</v>
      </c>
      <c r="E262" s="51">
        <f>ROUND(PRODUCT(D262:$D$350),6)</f>
        <v>1.438064</v>
      </c>
      <c r="F262" s="37"/>
      <c r="G262" s="21">
        <f t="shared" si="11"/>
        <v>0</v>
      </c>
      <c r="H262" s="29"/>
      <c r="I262" s="15"/>
      <c r="J262" s="42"/>
      <c r="K262" s="42"/>
      <c r="L262" s="43"/>
      <c r="M262" s="16"/>
      <c r="N262" s="16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  <c r="EE262" s="41"/>
      <c r="EF262" s="41"/>
      <c r="EG262" s="41"/>
      <c r="EH262" s="41"/>
      <c r="EI262" s="41"/>
      <c r="EJ262" s="41"/>
      <c r="EK262" s="41"/>
      <c r="EL262" s="41"/>
      <c r="EM262" s="41"/>
      <c r="EN262" s="41"/>
      <c r="EO262" s="41"/>
      <c r="EP262" s="41"/>
      <c r="EQ262" s="41"/>
      <c r="ER262" s="41"/>
      <c r="ES262" s="41"/>
      <c r="ET262" s="41"/>
      <c r="EU262" s="41"/>
      <c r="EV262" s="41"/>
      <c r="EW262" s="41"/>
      <c r="EX262" s="41"/>
      <c r="EY262" s="41"/>
      <c r="EZ262" s="41"/>
      <c r="FA262" s="41"/>
      <c r="FB262" s="41"/>
      <c r="FC262" s="41"/>
      <c r="FD262" s="41"/>
      <c r="FE262" s="41"/>
      <c r="FF262" s="41"/>
      <c r="FG262" s="41"/>
      <c r="FH262" s="41"/>
      <c r="FI262" s="41"/>
      <c r="FJ262" s="41"/>
      <c r="FK262" s="41"/>
      <c r="FL262" s="41"/>
      <c r="FM262" s="41"/>
      <c r="FN262" s="41"/>
      <c r="FO262" s="41"/>
      <c r="FP262" s="41"/>
      <c r="FQ262" s="41"/>
      <c r="FR262" s="41"/>
      <c r="FS262" s="41"/>
      <c r="FT262" s="41"/>
      <c r="FU262" s="41"/>
      <c r="FV262" s="41"/>
      <c r="FW262" s="41"/>
      <c r="FX262" s="41"/>
      <c r="FY262" s="41"/>
      <c r="FZ262" s="41"/>
      <c r="GA262" s="41"/>
      <c r="GB262" s="41"/>
      <c r="GC262" s="41"/>
      <c r="GD262" s="41"/>
      <c r="GE262" s="41"/>
      <c r="GF262" s="41"/>
      <c r="GG262" s="41"/>
      <c r="GH262" s="41"/>
      <c r="GI262" s="41"/>
      <c r="GJ262" s="41"/>
      <c r="GK262" s="41"/>
      <c r="GL262" s="41"/>
      <c r="GM262" s="41"/>
      <c r="GN262" s="41"/>
      <c r="GO262" s="41"/>
      <c r="GP262" s="41"/>
      <c r="GQ262" s="41"/>
      <c r="GR262" s="41"/>
      <c r="GS262" s="41"/>
      <c r="GT262" s="41"/>
      <c r="GU262" s="41"/>
      <c r="GV262" s="41"/>
      <c r="GW262" s="41"/>
      <c r="GX262" s="41"/>
      <c r="GY262" s="41"/>
      <c r="GZ262" s="41"/>
      <c r="HA262" s="41"/>
      <c r="HB262" s="41"/>
      <c r="HC262" s="41"/>
      <c r="HD262" s="41"/>
      <c r="HE262" s="41"/>
      <c r="HF262" s="41"/>
      <c r="HG262" s="41"/>
      <c r="HH262" s="41"/>
      <c r="HI262" s="41"/>
      <c r="HJ262" s="41"/>
      <c r="HK262" s="41"/>
      <c r="HL262" s="41"/>
      <c r="HM262" s="41"/>
    </row>
    <row r="263" spans="1:221" x14ac:dyDescent="0.25">
      <c r="A263" s="89">
        <f t="shared" si="12"/>
        <v>262</v>
      </c>
      <c r="B263" s="17">
        <v>41852</v>
      </c>
      <c r="C263" s="18">
        <v>0.25</v>
      </c>
      <c r="D263" s="19">
        <f t="shared" si="10"/>
        <v>1.0024999999999999</v>
      </c>
      <c r="E263" s="51">
        <f>ROUND(PRODUCT(D263:$D$350),6)</f>
        <v>1.4379200000000001</v>
      </c>
      <c r="F263" s="37"/>
      <c r="G263" s="21">
        <f t="shared" si="11"/>
        <v>0</v>
      </c>
      <c r="H263" s="29"/>
      <c r="I263" s="15"/>
      <c r="J263" s="42"/>
      <c r="K263" s="42"/>
      <c r="L263" s="43"/>
      <c r="M263" s="16"/>
      <c r="N263" s="16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  <c r="DL263" s="41"/>
      <c r="DM263" s="41"/>
      <c r="DN263" s="41"/>
      <c r="DO263" s="41"/>
      <c r="DP263" s="41"/>
      <c r="DQ263" s="41"/>
      <c r="DR263" s="41"/>
      <c r="DS263" s="41"/>
      <c r="DT263" s="41"/>
      <c r="DU263" s="41"/>
      <c r="DV263" s="41"/>
      <c r="DW263" s="41"/>
      <c r="DX263" s="41"/>
      <c r="DY263" s="41"/>
      <c r="DZ263" s="41"/>
      <c r="EA263" s="41"/>
      <c r="EB263" s="41"/>
      <c r="EC263" s="41"/>
      <c r="ED263" s="41"/>
      <c r="EE263" s="41"/>
      <c r="EF263" s="41"/>
      <c r="EG263" s="41"/>
      <c r="EH263" s="41"/>
      <c r="EI263" s="41"/>
      <c r="EJ263" s="41"/>
      <c r="EK263" s="41"/>
      <c r="EL263" s="41"/>
      <c r="EM263" s="41"/>
      <c r="EN263" s="41"/>
      <c r="EO263" s="41"/>
      <c r="EP263" s="41"/>
      <c r="EQ263" s="41"/>
      <c r="ER263" s="41"/>
      <c r="ES263" s="41"/>
      <c r="ET263" s="41"/>
      <c r="EU263" s="41"/>
      <c r="EV263" s="41"/>
      <c r="EW263" s="41"/>
      <c r="EX263" s="41"/>
      <c r="EY263" s="41"/>
      <c r="EZ263" s="41"/>
      <c r="FA263" s="41"/>
      <c r="FB263" s="41"/>
      <c r="FC263" s="41"/>
      <c r="FD263" s="41"/>
      <c r="FE263" s="41"/>
      <c r="FF263" s="41"/>
      <c r="FG263" s="41"/>
      <c r="FH263" s="41"/>
      <c r="FI263" s="41"/>
      <c r="FJ263" s="41"/>
      <c r="FK263" s="41"/>
      <c r="FL263" s="41"/>
      <c r="FM263" s="41"/>
      <c r="FN263" s="41"/>
      <c r="FO263" s="41"/>
      <c r="FP263" s="41"/>
      <c r="FQ263" s="41"/>
      <c r="FR263" s="41"/>
      <c r="FS263" s="41"/>
      <c r="FT263" s="41"/>
      <c r="FU263" s="41"/>
      <c r="FV263" s="41"/>
      <c r="FW263" s="41"/>
      <c r="FX263" s="41"/>
      <c r="FY263" s="41"/>
      <c r="FZ263" s="41"/>
      <c r="GA263" s="41"/>
      <c r="GB263" s="41"/>
      <c r="GC263" s="41"/>
      <c r="GD263" s="41"/>
      <c r="GE263" s="41"/>
      <c r="GF263" s="41"/>
      <c r="GG263" s="41"/>
      <c r="GH263" s="41"/>
      <c r="GI263" s="41"/>
      <c r="GJ263" s="41"/>
      <c r="GK263" s="41"/>
      <c r="GL263" s="41"/>
      <c r="GM263" s="41"/>
      <c r="GN263" s="41"/>
      <c r="GO263" s="41"/>
      <c r="GP263" s="41"/>
      <c r="GQ263" s="41"/>
      <c r="GR263" s="41"/>
      <c r="GS263" s="41"/>
      <c r="GT263" s="41"/>
      <c r="GU263" s="41"/>
      <c r="GV263" s="41"/>
      <c r="GW263" s="41"/>
      <c r="GX263" s="41"/>
      <c r="GY263" s="41"/>
      <c r="GZ263" s="41"/>
      <c r="HA263" s="41"/>
      <c r="HB263" s="41"/>
      <c r="HC263" s="41"/>
      <c r="HD263" s="41"/>
      <c r="HE263" s="41"/>
      <c r="HF263" s="41"/>
      <c r="HG263" s="41"/>
      <c r="HH263" s="41"/>
      <c r="HI263" s="41"/>
      <c r="HJ263" s="41"/>
      <c r="HK263" s="41"/>
      <c r="HL263" s="41"/>
      <c r="HM263" s="41"/>
    </row>
    <row r="264" spans="1:221" x14ac:dyDescent="0.25">
      <c r="A264" s="89">
        <f t="shared" si="12"/>
        <v>263</v>
      </c>
      <c r="B264" s="17">
        <v>41883</v>
      </c>
      <c r="C264" s="18">
        <v>0.56999999999999995</v>
      </c>
      <c r="D264" s="19">
        <f t="shared" si="10"/>
        <v>1.0057</v>
      </c>
      <c r="E264" s="51">
        <f>ROUND(PRODUCT(D264:$D$350),6)</f>
        <v>1.434334</v>
      </c>
      <c r="F264" s="37"/>
      <c r="G264" s="21">
        <f t="shared" si="11"/>
        <v>0</v>
      </c>
      <c r="H264" s="29"/>
      <c r="I264" s="15"/>
      <c r="J264" s="42"/>
      <c r="K264" s="42"/>
      <c r="L264" s="43"/>
      <c r="M264" s="16"/>
      <c r="N264" s="16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  <c r="DL264" s="41"/>
      <c r="DM264" s="41"/>
      <c r="DN264" s="41"/>
      <c r="DO264" s="41"/>
      <c r="DP264" s="41"/>
      <c r="DQ264" s="41"/>
      <c r="DR264" s="41"/>
      <c r="DS264" s="41"/>
      <c r="DT264" s="41"/>
      <c r="DU264" s="41"/>
      <c r="DV264" s="41"/>
      <c r="DW264" s="41"/>
      <c r="DX264" s="41"/>
      <c r="DY264" s="41"/>
      <c r="DZ264" s="41"/>
      <c r="EA264" s="41"/>
      <c r="EB264" s="41"/>
      <c r="EC264" s="41"/>
      <c r="ED264" s="41"/>
      <c r="EE264" s="41"/>
      <c r="EF264" s="41"/>
      <c r="EG264" s="41"/>
      <c r="EH264" s="41"/>
      <c r="EI264" s="41"/>
      <c r="EJ264" s="41"/>
      <c r="EK264" s="41"/>
      <c r="EL264" s="41"/>
      <c r="EM264" s="41"/>
      <c r="EN264" s="41"/>
      <c r="EO264" s="41"/>
      <c r="EP264" s="41"/>
      <c r="EQ264" s="41"/>
      <c r="ER264" s="41"/>
      <c r="ES264" s="41"/>
      <c r="ET264" s="41"/>
      <c r="EU264" s="41"/>
      <c r="EV264" s="41"/>
      <c r="EW264" s="41"/>
      <c r="EX264" s="41"/>
      <c r="EY264" s="41"/>
      <c r="EZ264" s="41"/>
      <c r="FA264" s="41"/>
      <c r="FB264" s="41"/>
      <c r="FC264" s="41"/>
      <c r="FD264" s="41"/>
      <c r="FE264" s="41"/>
      <c r="FF264" s="41"/>
      <c r="FG264" s="41"/>
      <c r="FH264" s="41"/>
      <c r="FI264" s="41"/>
      <c r="FJ264" s="41"/>
      <c r="FK264" s="41"/>
      <c r="FL264" s="41"/>
      <c r="FM264" s="41"/>
      <c r="FN264" s="41"/>
      <c r="FO264" s="41"/>
      <c r="FP264" s="41"/>
      <c r="FQ264" s="41"/>
      <c r="FR264" s="41"/>
      <c r="FS264" s="41"/>
      <c r="FT264" s="41"/>
      <c r="FU264" s="41"/>
      <c r="FV264" s="41"/>
      <c r="FW264" s="41"/>
      <c r="FX264" s="41"/>
      <c r="FY264" s="41"/>
      <c r="FZ264" s="41"/>
      <c r="GA264" s="41"/>
      <c r="GB264" s="41"/>
      <c r="GC264" s="41"/>
      <c r="GD264" s="41"/>
      <c r="GE264" s="41"/>
      <c r="GF264" s="41"/>
      <c r="GG264" s="41"/>
      <c r="GH264" s="41"/>
      <c r="GI264" s="41"/>
      <c r="GJ264" s="41"/>
      <c r="GK264" s="41"/>
      <c r="GL264" s="41"/>
      <c r="GM264" s="41"/>
      <c r="GN264" s="41"/>
      <c r="GO264" s="41"/>
      <c r="GP264" s="41"/>
      <c r="GQ264" s="41"/>
      <c r="GR264" s="41"/>
      <c r="GS264" s="41"/>
      <c r="GT264" s="41"/>
      <c r="GU264" s="41"/>
      <c r="GV264" s="41"/>
      <c r="GW264" s="41"/>
      <c r="GX264" s="41"/>
      <c r="GY264" s="41"/>
      <c r="GZ264" s="41"/>
      <c r="HA264" s="41"/>
      <c r="HB264" s="41"/>
      <c r="HC264" s="41"/>
      <c r="HD264" s="41"/>
      <c r="HE264" s="41"/>
      <c r="HF264" s="41"/>
      <c r="HG264" s="41"/>
      <c r="HH264" s="41"/>
      <c r="HI264" s="41"/>
      <c r="HJ264" s="41"/>
      <c r="HK264" s="41"/>
      <c r="HL264" s="41"/>
      <c r="HM264" s="41"/>
    </row>
    <row r="265" spans="1:221" x14ac:dyDescent="0.25">
      <c r="A265" s="89">
        <f t="shared" si="12"/>
        <v>264</v>
      </c>
      <c r="B265" s="17">
        <v>41913</v>
      </c>
      <c r="C265" s="18">
        <v>0.42</v>
      </c>
      <c r="D265" s="19">
        <f t="shared" si="10"/>
        <v>1.0042</v>
      </c>
      <c r="E265" s="51">
        <f>ROUND(PRODUCT(D265:$D$350),6)</f>
        <v>1.4262049999999999</v>
      </c>
      <c r="F265" s="37"/>
      <c r="G265" s="21">
        <f t="shared" si="11"/>
        <v>0</v>
      </c>
      <c r="H265" s="29"/>
      <c r="I265" s="15"/>
      <c r="J265" s="42"/>
      <c r="K265" s="42"/>
      <c r="L265" s="43"/>
      <c r="M265" s="16"/>
      <c r="N265" s="16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41"/>
      <c r="DK265" s="41"/>
      <c r="DL265" s="41"/>
      <c r="DM265" s="41"/>
      <c r="DN265" s="41"/>
      <c r="DO265" s="41"/>
      <c r="DP265" s="41"/>
      <c r="DQ265" s="41"/>
      <c r="DR265" s="41"/>
      <c r="DS265" s="41"/>
      <c r="DT265" s="41"/>
      <c r="DU265" s="41"/>
      <c r="DV265" s="41"/>
      <c r="DW265" s="41"/>
      <c r="DX265" s="41"/>
      <c r="DY265" s="41"/>
      <c r="DZ265" s="41"/>
      <c r="EA265" s="41"/>
      <c r="EB265" s="41"/>
      <c r="EC265" s="41"/>
      <c r="ED265" s="41"/>
      <c r="EE265" s="41"/>
      <c r="EF265" s="41"/>
      <c r="EG265" s="41"/>
      <c r="EH265" s="41"/>
      <c r="EI265" s="41"/>
      <c r="EJ265" s="41"/>
      <c r="EK265" s="41"/>
      <c r="EL265" s="41"/>
      <c r="EM265" s="41"/>
      <c r="EN265" s="41"/>
      <c r="EO265" s="41"/>
      <c r="EP265" s="41"/>
      <c r="EQ265" s="41"/>
      <c r="ER265" s="41"/>
      <c r="ES265" s="41"/>
      <c r="ET265" s="41"/>
      <c r="EU265" s="41"/>
      <c r="EV265" s="41"/>
      <c r="EW265" s="41"/>
      <c r="EX265" s="41"/>
      <c r="EY265" s="41"/>
      <c r="EZ265" s="41"/>
      <c r="FA265" s="41"/>
      <c r="FB265" s="41"/>
      <c r="FC265" s="41"/>
      <c r="FD265" s="41"/>
      <c r="FE265" s="41"/>
      <c r="FF265" s="41"/>
      <c r="FG265" s="41"/>
      <c r="FH265" s="41"/>
      <c r="FI265" s="41"/>
      <c r="FJ265" s="41"/>
      <c r="FK265" s="41"/>
      <c r="FL265" s="41"/>
      <c r="FM265" s="41"/>
      <c r="FN265" s="41"/>
      <c r="FO265" s="41"/>
      <c r="FP265" s="41"/>
      <c r="FQ265" s="41"/>
      <c r="FR265" s="41"/>
      <c r="FS265" s="41"/>
      <c r="FT265" s="41"/>
      <c r="FU265" s="41"/>
      <c r="FV265" s="41"/>
      <c r="FW265" s="41"/>
      <c r="FX265" s="41"/>
      <c r="FY265" s="41"/>
      <c r="FZ265" s="41"/>
      <c r="GA265" s="41"/>
      <c r="GB265" s="41"/>
      <c r="GC265" s="41"/>
      <c r="GD265" s="41"/>
      <c r="GE265" s="41"/>
      <c r="GF265" s="41"/>
      <c r="GG265" s="41"/>
      <c r="GH265" s="41"/>
      <c r="GI265" s="41"/>
      <c r="GJ265" s="41"/>
      <c r="GK265" s="41"/>
      <c r="GL265" s="41"/>
      <c r="GM265" s="41"/>
      <c r="GN265" s="41"/>
      <c r="GO265" s="41"/>
      <c r="GP265" s="41"/>
      <c r="GQ265" s="41"/>
      <c r="GR265" s="41"/>
      <c r="GS265" s="41"/>
      <c r="GT265" s="41"/>
      <c r="GU265" s="41"/>
      <c r="GV265" s="41"/>
      <c r="GW265" s="41"/>
      <c r="GX265" s="41"/>
      <c r="GY265" s="41"/>
      <c r="GZ265" s="41"/>
      <c r="HA265" s="41"/>
      <c r="HB265" s="41"/>
      <c r="HC265" s="41"/>
      <c r="HD265" s="41"/>
      <c r="HE265" s="41"/>
      <c r="HF265" s="41"/>
      <c r="HG265" s="41"/>
      <c r="HH265" s="41"/>
      <c r="HI265" s="41"/>
      <c r="HJ265" s="41"/>
      <c r="HK265" s="41"/>
      <c r="HL265" s="41"/>
      <c r="HM265" s="41"/>
    </row>
    <row r="266" spans="1:221" x14ac:dyDescent="0.25">
      <c r="A266" s="89">
        <f t="shared" si="12"/>
        <v>265</v>
      </c>
      <c r="B266" s="17">
        <v>41944</v>
      </c>
      <c r="C266" s="18">
        <v>0.51</v>
      </c>
      <c r="D266" s="19">
        <f t="shared" si="10"/>
        <v>1.0051000000000001</v>
      </c>
      <c r="E266" s="51">
        <f>ROUND(PRODUCT(D266:$D$350),6)</f>
        <v>1.4202399999999999</v>
      </c>
      <c r="F266" s="37"/>
      <c r="G266" s="21">
        <f t="shared" si="11"/>
        <v>0</v>
      </c>
      <c r="H266" s="29"/>
      <c r="I266" s="15"/>
      <c r="J266" s="42"/>
      <c r="K266" s="42"/>
      <c r="L266" s="43"/>
      <c r="M266" s="16"/>
      <c r="N266" s="16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  <c r="EO266" s="41"/>
      <c r="EP266" s="41"/>
      <c r="EQ266" s="41"/>
      <c r="ER266" s="41"/>
      <c r="ES266" s="41"/>
      <c r="ET266" s="41"/>
      <c r="EU266" s="41"/>
      <c r="EV266" s="41"/>
      <c r="EW266" s="41"/>
      <c r="EX266" s="41"/>
      <c r="EY266" s="41"/>
      <c r="EZ266" s="41"/>
      <c r="FA266" s="41"/>
      <c r="FB266" s="41"/>
      <c r="FC266" s="41"/>
      <c r="FD266" s="41"/>
      <c r="FE266" s="41"/>
      <c r="FF266" s="41"/>
      <c r="FG266" s="41"/>
      <c r="FH266" s="41"/>
      <c r="FI266" s="41"/>
      <c r="FJ266" s="41"/>
      <c r="FK266" s="41"/>
      <c r="FL266" s="41"/>
      <c r="FM266" s="41"/>
      <c r="FN266" s="41"/>
      <c r="FO266" s="41"/>
      <c r="FP266" s="41"/>
      <c r="FQ266" s="41"/>
      <c r="FR266" s="41"/>
      <c r="FS266" s="41"/>
      <c r="FT266" s="41"/>
      <c r="FU266" s="41"/>
      <c r="FV266" s="41"/>
      <c r="FW266" s="41"/>
      <c r="FX266" s="41"/>
      <c r="FY266" s="41"/>
      <c r="FZ266" s="41"/>
      <c r="GA266" s="41"/>
      <c r="GB266" s="41"/>
      <c r="GC266" s="41"/>
      <c r="GD266" s="41"/>
      <c r="GE266" s="41"/>
      <c r="GF266" s="41"/>
      <c r="GG266" s="41"/>
      <c r="GH266" s="41"/>
      <c r="GI266" s="41"/>
      <c r="GJ266" s="41"/>
      <c r="GK266" s="41"/>
      <c r="GL266" s="41"/>
      <c r="GM266" s="41"/>
      <c r="GN266" s="41"/>
      <c r="GO266" s="41"/>
      <c r="GP266" s="41"/>
      <c r="GQ266" s="41"/>
      <c r="GR266" s="41"/>
      <c r="GS266" s="41"/>
      <c r="GT266" s="41"/>
      <c r="GU266" s="41"/>
      <c r="GV266" s="41"/>
      <c r="GW266" s="41"/>
      <c r="GX266" s="41"/>
      <c r="GY266" s="41"/>
      <c r="GZ266" s="41"/>
      <c r="HA266" s="41"/>
      <c r="HB266" s="41"/>
      <c r="HC266" s="41"/>
      <c r="HD266" s="41"/>
      <c r="HE266" s="41"/>
      <c r="HF266" s="41"/>
      <c r="HG266" s="41"/>
      <c r="HH266" s="41"/>
      <c r="HI266" s="41"/>
      <c r="HJ266" s="41"/>
      <c r="HK266" s="41"/>
      <c r="HL266" s="41"/>
      <c r="HM266" s="41"/>
    </row>
    <row r="267" spans="1:221" s="36" customFormat="1" x14ac:dyDescent="0.25">
      <c r="A267" s="90">
        <f t="shared" si="12"/>
        <v>266</v>
      </c>
      <c r="B267" s="22" t="s">
        <v>2</v>
      </c>
      <c r="C267" s="23">
        <f>C268</f>
        <v>0.78</v>
      </c>
      <c r="D267" s="24" t="s">
        <v>1</v>
      </c>
      <c r="E267" s="51">
        <f>ROUND(PRODUCT(D267:$D$350),6)</f>
        <v>1.4130339999999999</v>
      </c>
      <c r="F267" s="37"/>
      <c r="G267" s="26">
        <f t="shared" si="11"/>
        <v>0</v>
      </c>
      <c r="H267" s="33"/>
      <c r="I267" s="15"/>
      <c r="J267" s="44"/>
      <c r="K267" s="44"/>
      <c r="L267" s="45"/>
      <c r="M267" s="16"/>
      <c r="N267" s="16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35"/>
      <c r="CE267" s="35"/>
      <c r="CF267" s="35"/>
      <c r="CG267" s="35"/>
      <c r="CH267" s="35"/>
      <c r="CI267" s="35"/>
      <c r="CJ267" s="35"/>
      <c r="CK267" s="35"/>
      <c r="CL267" s="35"/>
      <c r="CM267" s="35"/>
      <c r="CN267" s="35"/>
      <c r="CO267" s="35"/>
      <c r="CP267" s="35"/>
      <c r="CQ267" s="35"/>
      <c r="CR267" s="35"/>
      <c r="CS267" s="35"/>
      <c r="CT267" s="35"/>
      <c r="CU267" s="35"/>
      <c r="CV267" s="35"/>
      <c r="CW267" s="35"/>
      <c r="CX267" s="35"/>
      <c r="CY267" s="35"/>
      <c r="CZ267" s="35"/>
      <c r="DA267" s="35"/>
      <c r="DB267" s="35"/>
      <c r="DC267" s="35"/>
      <c r="DD267" s="35"/>
      <c r="DE267" s="35"/>
      <c r="DF267" s="35"/>
      <c r="DG267" s="35"/>
      <c r="DH267" s="35"/>
      <c r="DI267" s="35"/>
      <c r="DJ267" s="35"/>
      <c r="DK267" s="35"/>
      <c r="DL267" s="35"/>
      <c r="DM267" s="35"/>
      <c r="DN267" s="35"/>
      <c r="DO267" s="35"/>
      <c r="DP267" s="35"/>
      <c r="DQ267" s="35"/>
      <c r="DR267" s="35"/>
      <c r="DS267" s="35"/>
      <c r="DT267" s="35"/>
      <c r="DU267" s="35"/>
      <c r="DV267" s="35"/>
      <c r="DW267" s="35"/>
      <c r="DX267" s="35"/>
      <c r="DY267" s="35"/>
      <c r="DZ267" s="35"/>
      <c r="EA267" s="35"/>
      <c r="EB267" s="35"/>
      <c r="EC267" s="35"/>
      <c r="ED267" s="35"/>
      <c r="EE267" s="35"/>
      <c r="EF267" s="35"/>
      <c r="EG267" s="35"/>
      <c r="EH267" s="35"/>
      <c r="EI267" s="35"/>
      <c r="EJ267" s="35"/>
      <c r="EK267" s="35"/>
      <c r="EL267" s="35"/>
      <c r="EM267" s="35"/>
      <c r="EN267" s="35"/>
      <c r="EO267" s="35"/>
      <c r="EP267" s="35"/>
      <c r="EQ267" s="35"/>
      <c r="ER267" s="35"/>
      <c r="ES267" s="35"/>
      <c r="ET267" s="35"/>
      <c r="EU267" s="35"/>
      <c r="EV267" s="35"/>
      <c r="EW267" s="35"/>
      <c r="EX267" s="35"/>
      <c r="EY267" s="35"/>
      <c r="EZ267" s="35"/>
      <c r="FA267" s="35"/>
      <c r="FB267" s="35"/>
      <c r="FC267" s="35"/>
      <c r="FD267" s="35"/>
      <c r="FE267" s="35"/>
      <c r="FF267" s="35"/>
      <c r="FG267" s="35"/>
      <c r="FH267" s="35"/>
      <c r="FI267" s="35"/>
      <c r="FJ267" s="35"/>
      <c r="FK267" s="35"/>
      <c r="FL267" s="35"/>
      <c r="FM267" s="35"/>
      <c r="FN267" s="35"/>
      <c r="FO267" s="35"/>
      <c r="FP267" s="35"/>
      <c r="FQ267" s="35"/>
      <c r="FR267" s="35"/>
      <c r="FS267" s="35"/>
      <c r="FT267" s="35"/>
      <c r="FU267" s="35"/>
      <c r="FV267" s="35"/>
      <c r="FW267" s="35"/>
      <c r="FX267" s="35"/>
      <c r="FY267" s="35"/>
      <c r="FZ267" s="35"/>
      <c r="GA267" s="35"/>
      <c r="GB267" s="35"/>
      <c r="GC267" s="35"/>
      <c r="GD267" s="35"/>
      <c r="GE267" s="35"/>
      <c r="GF267" s="35"/>
      <c r="GG267" s="35"/>
      <c r="GH267" s="35"/>
      <c r="GI267" s="35"/>
      <c r="GJ267" s="35"/>
      <c r="GK267" s="35"/>
      <c r="GL267" s="35"/>
      <c r="GM267" s="35"/>
      <c r="GN267" s="35"/>
      <c r="GO267" s="35"/>
      <c r="GP267" s="35"/>
      <c r="GQ267" s="35"/>
      <c r="GR267" s="35"/>
      <c r="GS267" s="35"/>
      <c r="GT267" s="35"/>
      <c r="GU267" s="35"/>
      <c r="GV267" s="35"/>
      <c r="GW267" s="35"/>
      <c r="GX267" s="35"/>
      <c r="GY267" s="35"/>
      <c r="GZ267" s="35"/>
      <c r="HA267" s="35"/>
      <c r="HB267" s="35"/>
      <c r="HC267" s="35"/>
      <c r="HD267" s="35"/>
      <c r="HE267" s="35"/>
      <c r="HF267" s="35"/>
      <c r="HG267" s="35"/>
      <c r="HH267" s="35"/>
      <c r="HI267" s="35"/>
      <c r="HJ267" s="35"/>
      <c r="HK267" s="35"/>
      <c r="HL267" s="35"/>
      <c r="HM267" s="35"/>
    </row>
    <row r="268" spans="1:221" x14ac:dyDescent="0.25">
      <c r="A268" s="89">
        <f t="shared" si="12"/>
        <v>267</v>
      </c>
      <c r="B268" s="17">
        <v>41974</v>
      </c>
      <c r="C268" s="18">
        <v>0.78</v>
      </c>
      <c r="D268" s="19">
        <f t="shared" si="10"/>
        <v>1.0078</v>
      </c>
      <c r="E268" s="51">
        <f>ROUND(PRODUCT(D268:$D$350),6)</f>
        <v>1.4130339999999999</v>
      </c>
      <c r="F268" s="37"/>
      <c r="G268" s="21">
        <f t="shared" si="11"/>
        <v>0</v>
      </c>
      <c r="H268" s="29"/>
      <c r="I268" s="15"/>
      <c r="J268" s="30"/>
      <c r="K268" s="30"/>
      <c r="L268" s="28"/>
      <c r="M268" s="16"/>
      <c r="N268" s="16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41"/>
      <c r="DK268" s="41"/>
      <c r="DL268" s="41"/>
      <c r="DM268" s="41"/>
      <c r="DN268" s="41"/>
      <c r="DO268" s="41"/>
      <c r="DP268" s="41"/>
      <c r="DQ268" s="41"/>
      <c r="DR268" s="41"/>
      <c r="DS268" s="41"/>
      <c r="DT268" s="41"/>
      <c r="DU268" s="41"/>
      <c r="DV268" s="41"/>
      <c r="DW268" s="41"/>
      <c r="DX268" s="41"/>
      <c r="DY268" s="41"/>
      <c r="DZ268" s="41"/>
      <c r="EA268" s="41"/>
      <c r="EB268" s="41"/>
      <c r="EC268" s="41"/>
      <c r="ED268" s="41"/>
      <c r="EE268" s="41"/>
      <c r="EF268" s="41"/>
      <c r="EG268" s="41"/>
      <c r="EH268" s="41"/>
      <c r="EI268" s="41"/>
      <c r="EJ268" s="41"/>
      <c r="EK268" s="41"/>
      <c r="EL268" s="41"/>
      <c r="EM268" s="41"/>
      <c r="EN268" s="41"/>
      <c r="EO268" s="41"/>
      <c r="EP268" s="41"/>
      <c r="EQ268" s="41"/>
      <c r="ER268" s="41"/>
      <c r="ES268" s="41"/>
      <c r="ET268" s="41"/>
      <c r="EU268" s="41"/>
      <c r="EV268" s="41"/>
      <c r="EW268" s="41"/>
      <c r="EX268" s="41"/>
      <c r="EY268" s="41"/>
      <c r="EZ268" s="41"/>
      <c r="FA268" s="41"/>
      <c r="FB268" s="41"/>
      <c r="FC268" s="41"/>
      <c r="FD268" s="41"/>
      <c r="FE268" s="41"/>
      <c r="FF268" s="41"/>
      <c r="FG268" s="41"/>
      <c r="FH268" s="41"/>
      <c r="FI268" s="41"/>
      <c r="FJ268" s="41"/>
      <c r="FK268" s="41"/>
      <c r="FL268" s="41"/>
      <c r="FM268" s="41"/>
      <c r="FN268" s="41"/>
      <c r="FO268" s="41"/>
      <c r="FP268" s="41"/>
      <c r="FQ268" s="41"/>
      <c r="FR268" s="41"/>
      <c r="FS268" s="41"/>
      <c r="FT268" s="41"/>
      <c r="FU268" s="41"/>
      <c r="FV268" s="41"/>
      <c r="FW268" s="41"/>
      <c r="FX268" s="41"/>
      <c r="FY268" s="41"/>
      <c r="FZ268" s="41"/>
      <c r="GA268" s="41"/>
      <c r="GB268" s="41"/>
      <c r="GC268" s="41"/>
      <c r="GD268" s="41"/>
      <c r="GE268" s="41"/>
      <c r="GF268" s="41"/>
      <c r="GG268" s="41"/>
      <c r="GH268" s="41"/>
      <c r="GI268" s="41"/>
      <c r="GJ268" s="41"/>
      <c r="GK268" s="41"/>
      <c r="GL268" s="41"/>
      <c r="GM268" s="41"/>
      <c r="GN268" s="41"/>
      <c r="GO268" s="41"/>
      <c r="GP268" s="41"/>
      <c r="GQ268" s="41"/>
      <c r="GR268" s="41"/>
      <c r="GS268" s="41"/>
      <c r="GT268" s="41"/>
      <c r="GU268" s="41"/>
      <c r="GV268" s="41"/>
      <c r="GW268" s="41"/>
      <c r="GX268" s="41"/>
      <c r="GY268" s="41"/>
      <c r="GZ268" s="41"/>
      <c r="HA268" s="41"/>
      <c r="HB268" s="41"/>
      <c r="HC268" s="41"/>
      <c r="HD268" s="41"/>
      <c r="HE268" s="41"/>
      <c r="HF268" s="41"/>
      <c r="HG268" s="41"/>
      <c r="HH268" s="41"/>
      <c r="HI268" s="41"/>
      <c r="HJ268" s="41"/>
      <c r="HK268" s="41"/>
      <c r="HL268" s="41"/>
      <c r="HM268" s="41"/>
    </row>
    <row r="269" spans="1:221" x14ac:dyDescent="0.25">
      <c r="A269" s="89">
        <f t="shared" si="12"/>
        <v>268</v>
      </c>
      <c r="B269" s="17">
        <v>42005</v>
      </c>
      <c r="C269" s="18">
        <v>1.24</v>
      </c>
      <c r="D269" s="19">
        <f t="shared" si="10"/>
        <v>1.0124</v>
      </c>
      <c r="E269" s="51">
        <f>ROUND(PRODUCT(D269:$D$350),6)</f>
        <v>1.4020969999999999</v>
      </c>
      <c r="F269" s="37"/>
      <c r="G269" s="21">
        <f t="shared" si="11"/>
        <v>0</v>
      </c>
      <c r="H269" s="29"/>
      <c r="I269" s="15"/>
      <c r="J269" s="30"/>
      <c r="K269" s="30"/>
      <c r="L269" s="28"/>
      <c r="M269" s="16"/>
      <c r="N269" s="16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1"/>
      <c r="DI269" s="41"/>
      <c r="DJ269" s="41"/>
      <c r="DK269" s="41"/>
      <c r="DL269" s="41"/>
      <c r="DM269" s="41"/>
      <c r="DN269" s="41"/>
      <c r="DO269" s="41"/>
      <c r="DP269" s="41"/>
      <c r="DQ269" s="41"/>
      <c r="DR269" s="41"/>
      <c r="DS269" s="41"/>
      <c r="DT269" s="41"/>
      <c r="DU269" s="41"/>
      <c r="DV269" s="41"/>
      <c r="DW269" s="41"/>
      <c r="DX269" s="41"/>
      <c r="DY269" s="41"/>
      <c r="DZ269" s="41"/>
      <c r="EA269" s="41"/>
      <c r="EB269" s="41"/>
      <c r="EC269" s="41"/>
      <c r="ED269" s="41"/>
      <c r="EE269" s="41"/>
      <c r="EF269" s="41"/>
      <c r="EG269" s="41"/>
      <c r="EH269" s="41"/>
      <c r="EI269" s="41"/>
      <c r="EJ269" s="41"/>
      <c r="EK269" s="41"/>
      <c r="EL269" s="41"/>
      <c r="EM269" s="41"/>
      <c r="EN269" s="41"/>
      <c r="EO269" s="41"/>
      <c r="EP269" s="41"/>
      <c r="EQ269" s="41"/>
      <c r="ER269" s="41"/>
      <c r="ES269" s="41"/>
      <c r="ET269" s="41"/>
      <c r="EU269" s="41"/>
      <c r="EV269" s="41"/>
      <c r="EW269" s="41"/>
      <c r="EX269" s="41"/>
      <c r="EY269" s="41"/>
      <c r="EZ269" s="41"/>
      <c r="FA269" s="41"/>
      <c r="FB269" s="41"/>
      <c r="FC269" s="41"/>
      <c r="FD269" s="41"/>
      <c r="FE269" s="41"/>
      <c r="FF269" s="41"/>
      <c r="FG269" s="41"/>
      <c r="FH269" s="41"/>
      <c r="FI269" s="41"/>
      <c r="FJ269" s="41"/>
      <c r="FK269" s="41"/>
      <c r="FL269" s="41"/>
      <c r="FM269" s="41"/>
      <c r="FN269" s="41"/>
      <c r="FO269" s="41"/>
      <c r="FP269" s="41"/>
      <c r="FQ269" s="41"/>
      <c r="FR269" s="41"/>
      <c r="FS269" s="41"/>
      <c r="FT269" s="41"/>
      <c r="FU269" s="41"/>
      <c r="FV269" s="41"/>
      <c r="FW269" s="41"/>
      <c r="FX269" s="41"/>
      <c r="FY269" s="41"/>
      <c r="FZ269" s="41"/>
      <c r="GA269" s="41"/>
      <c r="GB269" s="41"/>
      <c r="GC269" s="41"/>
      <c r="GD269" s="41"/>
      <c r="GE269" s="41"/>
      <c r="GF269" s="41"/>
      <c r="GG269" s="41"/>
      <c r="GH269" s="41"/>
      <c r="GI269" s="41"/>
      <c r="GJ269" s="41"/>
      <c r="GK269" s="41"/>
      <c r="GL269" s="41"/>
      <c r="GM269" s="41"/>
      <c r="GN269" s="41"/>
      <c r="GO269" s="41"/>
      <c r="GP269" s="41"/>
      <c r="GQ269" s="41"/>
      <c r="GR269" s="41"/>
      <c r="GS269" s="41"/>
      <c r="GT269" s="41"/>
      <c r="GU269" s="41"/>
      <c r="GV269" s="41"/>
      <c r="GW269" s="41"/>
      <c r="GX269" s="41"/>
      <c r="GY269" s="41"/>
      <c r="GZ269" s="41"/>
      <c r="HA269" s="41"/>
      <c r="HB269" s="41"/>
      <c r="HC269" s="41"/>
      <c r="HD269" s="41"/>
      <c r="HE269" s="41"/>
      <c r="HF269" s="41"/>
      <c r="HG269" s="41"/>
      <c r="HH269" s="41"/>
      <c r="HI269" s="41"/>
      <c r="HJ269" s="41"/>
      <c r="HK269" s="41"/>
      <c r="HL269" s="41"/>
      <c r="HM269" s="41"/>
    </row>
    <row r="270" spans="1:221" x14ac:dyDescent="0.25">
      <c r="A270" s="89">
        <f t="shared" si="12"/>
        <v>269</v>
      </c>
      <c r="B270" s="17">
        <v>42036</v>
      </c>
      <c r="C270" s="18">
        <v>1.22</v>
      </c>
      <c r="D270" s="19">
        <f t="shared" si="10"/>
        <v>1.0122</v>
      </c>
      <c r="E270" s="51">
        <f>ROUND(PRODUCT(D270:$D$350),6)</f>
        <v>1.384924</v>
      </c>
      <c r="F270" s="37"/>
      <c r="G270" s="21">
        <f t="shared" si="11"/>
        <v>0</v>
      </c>
      <c r="H270" s="29"/>
      <c r="I270" s="15"/>
      <c r="J270" s="30"/>
      <c r="K270" s="30"/>
      <c r="L270" s="28"/>
      <c r="M270" s="16"/>
      <c r="N270" s="16"/>
    </row>
    <row r="271" spans="1:221" x14ac:dyDescent="0.25">
      <c r="A271" s="89">
        <f t="shared" si="12"/>
        <v>270</v>
      </c>
      <c r="B271" s="17">
        <v>42064</v>
      </c>
      <c r="C271" s="18">
        <v>1.32</v>
      </c>
      <c r="D271" s="19">
        <f t="shared" si="10"/>
        <v>1.0132000000000001</v>
      </c>
      <c r="E271" s="51">
        <f>ROUND(PRODUCT(D271:$D$350),6)</f>
        <v>1.3682319999999999</v>
      </c>
      <c r="F271" s="37"/>
      <c r="G271" s="21">
        <f t="shared" si="11"/>
        <v>0</v>
      </c>
      <c r="H271" s="29"/>
      <c r="I271" s="15"/>
      <c r="J271" s="30"/>
      <c r="K271" s="30"/>
      <c r="L271" s="28"/>
      <c r="M271" s="16"/>
      <c r="N271" s="16"/>
    </row>
    <row r="272" spans="1:221" x14ac:dyDescent="0.25">
      <c r="A272" s="89">
        <f t="shared" si="12"/>
        <v>271</v>
      </c>
      <c r="B272" s="17">
        <v>42095</v>
      </c>
      <c r="C272" s="18">
        <v>0.71</v>
      </c>
      <c r="D272" s="19">
        <f t="shared" si="10"/>
        <v>1.0071000000000001</v>
      </c>
      <c r="E272" s="51">
        <f>ROUND(PRODUCT(D272:$D$350),6)</f>
        <v>1.350406</v>
      </c>
      <c r="F272" s="37"/>
      <c r="G272" s="21">
        <f t="shared" si="11"/>
        <v>0</v>
      </c>
      <c r="H272" s="29"/>
      <c r="I272" s="15"/>
      <c r="J272" s="30"/>
      <c r="K272" s="30"/>
      <c r="L272" s="28"/>
      <c r="M272" s="16"/>
      <c r="N272" s="16"/>
    </row>
    <row r="273" spans="1:221" x14ac:dyDescent="0.25">
      <c r="A273" s="89">
        <f t="shared" si="12"/>
        <v>272</v>
      </c>
      <c r="B273" s="17">
        <v>42125</v>
      </c>
      <c r="C273" s="18">
        <v>0.74</v>
      </c>
      <c r="D273" s="19">
        <f t="shared" si="10"/>
        <v>1.0074000000000001</v>
      </c>
      <c r="E273" s="51">
        <f>ROUND(PRODUCT(D273:$D$350),6)</f>
        <v>1.340886</v>
      </c>
      <c r="F273" s="37"/>
      <c r="G273" s="21">
        <f t="shared" si="11"/>
        <v>0</v>
      </c>
      <c r="H273" s="29"/>
      <c r="I273" s="15"/>
      <c r="J273" s="30"/>
      <c r="K273" s="30"/>
      <c r="L273" s="28"/>
      <c r="M273" s="16"/>
      <c r="N273" s="16"/>
    </row>
    <row r="274" spans="1:221" x14ac:dyDescent="0.25">
      <c r="A274" s="89">
        <f t="shared" si="12"/>
        <v>273</v>
      </c>
      <c r="B274" s="17">
        <v>42156</v>
      </c>
      <c r="C274" s="18">
        <v>0.79</v>
      </c>
      <c r="D274" s="19">
        <f t="shared" si="10"/>
        <v>1.0079</v>
      </c>
      <c r="E274" s="51">
        <f>ROUND(PRODUCT(D274:$D$350),6)</f>
        <v>1.3310360000000001</v>
      </c>
      <c r="F274" s="37"/>
      <c r="G274" s="21">
        <f t="shared" si="11"/>
        <v>0</v>
      </c>
      <c r="H274" s="29"/>
      <c r="I274" s="15"/>
      <c r="J274" s="30"/>
      <c r="K274" s="30"/>
      <c r="L274" s="28"/>
      <c r="M274" s="16"/>
      <c r="N274" s="16"/>
    </row>
    <row r="275" spans="1:221" x14ac:dyDescent="0.25">
      <c r="A275" s="89">
        <f t="shared" si="12"/>
        <v>274</v>
      </c>
      <c r="B275" s="17">
        <v>42186</v>
      </c>
      <c r="C275" s="18">
        <v>0.62</v>
      </c>
      <c r="D275" s="19">
        <f t="shared" si="10"/>
        <v>1.0062</v>
      </c>
      <c r="E275" s="51">
        <f>ROUND(PRODUCT(D275:$D$350),6)</f>
        <v>1.3206039999999999</v>
      </c>
      <c r="F275" s="37"/>
      <c r="G275" s="21">
        <f t="shared" ref="G275:G306" si="13">ROUND(F275*E275,2)</f>
        <v>0</v>
      </c>
      <c r="H275" s="29"/>
      <c r="I275" s="15"/>
      <c r="J275" s="30"/>
      <c r="K275" s="30"/>
      <c r="L275" s="28"/>
      <c r="M275" s="16"/>
      <c r="N275" s="16"/>
    </row>
    <row r="276" spans="1:221" x14ac:dyDescent="0.25">
      <c r="A276" s="89">
        <f t="shared" si="12"/>
        <v>275</v>
      </c>
      <c r="B276" s="17">
        <v>42217</v>
      </c>
      <c r="C276" s="18">
        <v>0.22</v>
      </c>
      <c r="D276" s="19">
        <f t="shared" si="10"/>
        <v>1.0022</v>
      </c>
      <c r="E276" s="51">
        <f>ROUND(PRODUCT(D276:$D$350),6)</f>
        <v>1.3124659999999999</v>
      </c>
      <c r="F276" s="37"/>
      <c r="G276" s="21">
        <f t="shared" si="13"/>
        <v>0</v>
      </c>
      <c r="H276" s="29"/>
      <c r="I276" s="15"/>
      <c r="J276" s="30"/>
      <c r="K276" s="30"/>
      <c r="L276" s="28"/>
      <c r="M276" s="16"/>
      <c r="N276" s="16"/>
    </row>
    <row r="277" spans="1:221" x14ac:dyDescent="0.25">
      <c r="A277" s="89">
        <f t="shared" si="12"/>
        <v>276</v>
      </c>
      <c r="B277" s="17">
        <v>42248</v>
      </c>
      <c r="C277" s="18">
        <v>0.54</v>
      </c>
      <c r="D277" s="19">
        <f t="shared" si="10"/>
        <v>1.0054000000000001</v>
      </c>
      <c r="E277" s="51">
        <f>ROUND(PRODUCT(D277:$D$350),6)</f>
        <v>1.309585</v>
      </c>
      <c r="F277" s="37"/>
      <c r="G277" s="21">
        <f t="shared" si="13"/>
        <v>0</v>
      </c>
      <c r="H277" s="29"/>
      <c r="I277" s="15"/>
      <c r="J277" s="30"/>
      <c r="K277" s="30"/>
      <c r="L277" s="28"/>
      <c r="M277" s="16"/>
      <c r="N277" s="16"/>
    </row>
    <row r="278" spans="1:221" x14ac:dyDescent="0.25">
      <c r="A278" s="89">
        <f t="shared" si="12"/>
        <v>277</v>
      </c>
      <c r="B278" s="17">
        <v>42278</v>
      </c>
      <c r="C278" s="18">
        <v>0.82</v>
      </c>
      <c r="D278" s="19">
        <f t="shared" si="10"/>
        <v>1.0082</v>
      </c>
      <c r="E278" s="51">
        <f>ROUND(PRODUCT(D278:$D$350),6)</f>
        <v>1.302551</v>
      </c>
      <c r="F278" s="37"/>
      <c r="G278" s="21">
        <f t="shared" si="13"/>
        <v>0</v>
      </c>
      <c r="H278" s="29"/>
      <c r="I278" s="15"/>
      <c r="J278" s="30"/>
      <c r="K278" s="30"/>
      <c r="L278" s="28"/>
      <c r="M278" s="16"/>
      <c r="N278" s="16"/>
    </row>
    <row r="279" spans="1:221" x14ac:dyDescent="0.25">
      <c r="A279" s="89">
        <f t="shared" si="12"/>
        <v>278</v>
      </c>
      <c r="B279" s="17">
        <v>42309</v>
      </c>
      <c r="C279" s="18">
        <v>1.01</v>
      </c>
      <c r="D279" s="19">
        <f t="shared" si="10"/>
        <v>1.0101</v>
      </c>
      <c r="E279" s="51">
        <f>ROUND(PRODUCT(D279:$D$350),6)</f>
        <v>1.291957</v>
      </c>
      <c r="F279" s="37"/>
      <c r="G279" s="21">
        <f t="shared" si="13"/>
        <v>0</v>
      </c>
      <c r="H279" s="29"/>
      <c r="I279" s="15"/>
      <c r="J279" s="30"/>
      <c r="K279" s="30"/>
      <c r="L279" s="28"/>
      <c r="M279" s="16"/>
      <c r="N279" s="16"/>
    </row>
    <row r="280" spans="1:221" s="36" customFormat="1" x14ac:dyDescent="0.25">
      <c r="A280" s="90">
        <f t="shared" si="12"/>
        <v>279</v>
      </c>
      <c r="B280" s="22" t="s">
        <v>2</v>
      </c>
      <c r="C280" s="23">
        <f>C281</f>
        <v>0.96</v>
      </c>
      <c r="D280" s="24" t="s">
        <v>1</v>
      </c>
      <c r="E280" s="51">
        <f>ROUND(PRODUCT(D280:$D$350),6)</f>
        <v>1.279039</v>
      </c>
      <c r="F280" s="37"/>
      <c r="G280" s="26">
        <f t="shared" si="13"/>
        <v>0</v>
      </c>
      <c r="H280" s="33"/>
      <c r="I280" s="15"/>
      <c r="J280" s="30"/>
      <c r="K280" s="30"/>
      <c r="L280" s="28"/>
      <c r="M280" s="16"/>
      <c r="N280" s="16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35"/>
      <c r="CE280" s="35"/>
      <c r="CF280" s="35"/>
      <c r="CG280" s="35"/>
      <c r="CH280" s="35"/>
      <c r="CI280" s="35"/>
      <c r="CJ280" s="35"/>
      <c r="CK280" s="35"/>
      <c r="CL280" s="35"/>
      <c r="CM280" s="35"/>
      <c r="CN280" s="35"/>
      <c r="CO280" s="35"/>
      <c r="CP280" s="35"/>
      <c r="CQ280" s="35"/>
      <c r="CR280" s="35"/>
      <c r="CS280" s="35"/>
      <c r="CT280" s="35"/>
      <c r="CU280" s="35"/>
      <c r="CV280" s="35"/>
      <c r="CW280" s="35"/>
      <c r="CX280" s="35"/>
      <c r="CY280" s="35"/>
      <c r="CZ280" s="35"/>
      <c r="DA280" s="35"/>
      <c r="DB280" s="35"/>
      <c r="DC280" s="35"/>
      <c r="DD280" s="35"/>
      <c r="DE280" s="35"/>
      <c r="DF280" s="35"/>
      <c r="DG280" s="35"/>
      <c r="DH280" s="35"/>
      <c r="DI280" s="35"/>
      <c r="DJ280" s="35"/>
      <c r="DK280" s="35"/>
      <c r="DL280" s="35"/>
      <c r="DM280" s="35"/>
      <c r="DN280" s="35"/>
      <c r="DO280" s="35"/>
      <c r="DP280" s="35"/>
      <c r="DQ280" s="35"/>
      <c r="DR280" s="35"/>
      <c r="DS280" s="35"/>
      <c r="DT280" s="35"/>
      <c r="DU280" s="35"/>
      <c r="DV280" s="35"/>
      <c r="DW280" s="35"/>
      <c r="DX280" s="35"/>
      <c r="DY280" s="35"/>
      <c r="DZ280" s="35"/>
      <c r="EA280" s="35"/>
      <c r="EB280" s="35"/>
      <c r="EC280" s="35"/>
      <c r="ED280" s="35"/>
      <c r="EE280" s="35"/>
      <c r="EF280" s="35"/>
      <c r="EG280" s="35"/>
      <c r="EH280" s="35"/>
      <c r="EI280" s="35"/>
      <c r="EJ280" s="35"/>
      <c r="EK280" s="35"/>
      <c r="EL280" s="35"/>
      <c r="EM280" s="35"/>
      <c r="EN280" s="35"/>
      <c r="EO280" s="35"/>
      <c r="EP280" s="35"/>
      <c r="EQ280" s="35"/>
      <c r="ER280" s="35"/>
      <c r="ES280" s="35"/>
      <c r="ET280" s="35"/>
      <c r="EU280" s="35"/>
      <c r="EV280" s="35"/>
      <c r="EW280" s="35"/>
      <c r="EX280" s="35"/>
      <c r="EY280" s="35"/>
      <c r="EZ280" s="35"/>
      <c r="FA280" s="35"/>
      <c r="FB280" s="35"/>
      <c r="FC280" s="35"/>
      <c r="FD280" s="35"/>
      <c r="FE280" s="35"/>
      <c r="FF280" s="35"/>
      <c r="FG280" s="35"/>
      <c r="FH280" s="35"/>
      <c r="FI280" s="35"/>
      <c r="FJ280" s="35"/>
      <c r="FK280" s="35"/>
      <c r="FL280" s="35"/>
      <c r="FM280" s="35"/>
      <c r="FN280" s="35"/>
      <c r="FO280" s="35"/>
      <c r="FP280" s="35"/>
      <c r="FQ280" s="35"/>
      <c r="FR280" s="35"/>
      <c r="FS280" s="35"/>
      <c r="FT280" s="35"/>
      <c r="FU280" s="35"/>
      <c r="FV280" s="35"/>
      <c r="FW280" s="35"/>
      <c r="FX280" s="35"/>
      <c r="FY280" s="35"/>
      <c r="FZ280" s="35"/>
      <c r="GA280" s="35"/>
      <c r="GB280" s="35"/>
      <c r="GC280" s="35"/>
      <c r="GD280" s="35"/>
      <c r="GE280" s="35"/>
      <c r="GF280" s="35"/>
      <c r="GG280" s="35"/>
      <c r="GH280" s="35"/>
      <c r="GI280" s="35"/>
      <c r="GJ280" s="35"/>
      <c r="GK280" s="35"/>
      <c r="GL280" s="35"/>
      <c r="GM280" s="35"/>
      <c r="GN280" s="35"/>
      <c r="GO280" s="35"/>
      <c r="GP280" s="35"/>
      <c r="GQ280" s="35"/>
      <c r="GR280" s="35"/>
      <c r="GS280" s="35"/>
      <c r="GT280" s="35"/>
      <c r="GU280" s="35"/>
      <c r="GV280" s="35"/>
      <c r="GW280" s="35"/>
      <c r="GX280" s="35"/>
      <c r="GY280" s="35"/>
      <c r="GZ280" s="35"/>
      <c r="HA280" s="35"/>
      <c r="HB280" s="35"/>
      <c r="HC280" s="35"/>
      <c r="HD280" s="35"/>
      <c r="HE280" s="35"/>
      <c r="HF280" s="35"/>
      <c r="HG280" s="35"/>
      <c r="HH280" s="35"/>
      <c r="HI280" s="35"/>
      <c r="HJ280" s="35"/>
      <c r="HK280" s="35"/>
      <c r="HL280" s="35"/>
      <c r="HM280" s="35"/>
    </row>
    <row r="281" spans="1:221" x14ac:dyDescent="0.25">
      <c r="A281" s="89">
        <f t="shared" si="12"/>
        <v>280</v>
      </c>
      <c r="B281" s="17">
        <v>42339</v>
      </c>
      <c r="C281" s="18">
        <v>0.96</v>
      </c>
      <c r="D281" s="19">
        <f t="shared" si="10"/>
        <v>1.0096000000000001</v>
      </c>
      <c r="E281" s="51">
        <f>ROUND(PRODUCT(D281:$D$350),6)</f>
        <v>1.279039</v>
      </c>
      <c r="F281" s="37"/>
      <c r="G281" s="21">
        <f t="shared" si="13"/>
        <v>0</v>
      </c>
      <c r="H281" s="29"/>
      <c r="I281" s="15"/>
      <c r="J281" s="30"/>
      <c r="K281" s="30"/>
      <c r="L281" s="28"/>
      <c r="M281" s="16"/>
      <c r="N281" s="16"/>
    </row>
    <row r="282" spans="1:221" x14ac:dyDescent="0.25">
      <c r="A282" s="89">
        <f t="shared" si="12"/>
        <v>281</v>
      </c>
      <c r="B282" s="17">
        <v>42370</v>
      </c>
      <c r="C282" s="18">
        <v>1.27</v>
      </c>
      <c r="D282" s="19">
        <f t="shared" si="10"/>
        <v>1.0126999999999999</v>
      </c>
      <c r="E282" s="51">
        <f>ROUND(PRODUCT(D282:$D$350),6)</f>
        <v>1.266877</v>
      </c>
      <c r="F282" s="37"/>
      <c r="G282" s="21">
        <f t="shared" si="13"/>
        <v>0</v>
      </c>
      <c r="H282" s="29"/>
      <c r="I282" s="15"/>
      <c r="J282" s="30"/>
      <c r="K282" s="30"/>
      <c r="L282" s="28"/>
      <c r="M282" s="16"/>
      <c r="N282" s="16"/>
    </row>
    <row r="283" spans="1:221" x14ac:dyDescent="0.25">
      <c r="A283" s="89">
        <f t="shared" si="12"/>
        <v>282</v>
      </c>
      <c r="B283" s="17">
        <v>42401</v>
      </c>
      <c r="C283" s="18">
        <v>0.9</v>
      </c>
      <c r="D283" s="19">
        <f>ROUND(1+C283/100,6)</f>
        <v>1.0089999999999999</v>
      </c>
      <c r="E283" s="51">
        <f>ROUND(PRODUCT(D283:$D$350),6)</f>
        <v>1.25099</v>
      </c>
      <c r="F283" s="37"/>
      <c r="G283" s="21">
        <f t="shared" si="13"/>
        <v>0</v>
      </c>
      <c r="H283" s="29"/>
      <c r="I283" s="15"/>
      <c r="J283" s="30"/>
      <c r="K283" s="30"/>
      <c r="L283" s="28"/>
      <c r="M283" s="16"/>
      <c r="N283" s="16"/>
    </row>
    <row r="284" spans="1:221" x14ac:dyDescent="0.25">
      <c r="A284" s="89">
        <f t="shared" si="12"/>
        <v>283</v>
      </c>
      <c r="B284" s="17">
        <v>42430</v>
      </c>
      <c r="C284" s="18">
        <v>0.43</v>
      </c>
      <c r="D284" s="19">
        <f>ROUND(1+C284/100,6)</f>
        <v>1.0043</v>
      </c>
      <c r="E284" s="51">
        <f>ROUND(PRODUCT(D284:$D$350),6)</f>
        <v>1.2398309999999999</v>
      </c>
      <c r="F284" s="37"/>
      <c r="G284" s="21">
        <f t="shared" si="13"/>
        <v>0</v>
      </c>
      <c r="H284" s="29"/>
      <c r="I284" s="15"/>
      <c r="J284" s="30"/>
      <c r="K284" s="30"/>
      <c r="L284" s="28"/>
      <c r="M284" s="16"/>
      <c r="N284" s="16"/>
    </row>
    <row r="285" spans="1:221" x14ac:dyDescent="0.25">
      <c r="A285" s="89">
        <f t="shared" si="12"/>
        <v>284</v>
      </c>
      <c r="B285" s="17">
        <v>42461</v>
      </c>
      <c r="C285" s="18">
        <v>0.61</v>
      </c>
      <c r="D285" s="19">
        <f t="shared" si="10"/>
        <v>1.0061</v>
      </c>
      <c r="E285" s="51">
        <f>ROUND(PRODUCT(D285:$D$350),6)</f>
        <v>1.234523</v>
      </c>
      <c r="F285" s="37"/>
      <c r="G285" s="21">
        <f t="shared" si="13"/>
        <v>0</v>
      </c>
      <c r="H285" s="29"/>
      <c r="I285" s="15"/>
      <c r="J285" s="30"/>
      <c r="K285" s="30"/>
      <c r="L285" s="28"/>
      <c r="M285" s="16"/>
      <c r="N285" s="16"/>
    </row>
    <row r="286" spans="1:221" x14ac:dyDescent="0.25">
      <c r="A286" s="89">
        <f t="shared" si="12"/>
        <v>285</v>
      </c>
      <c r="B286" s="17">
        <v>42491</v>
      </c>
      <c r="C286" s="18">
        <v>0.78</v>
      </c>
      <c r="D286" s="19">
        <f t="shared" si="10"/>
        <v>1.0078</v>
      </c>
      <c r="E286" s="51">
        <f>ROUND(PRODUCT(D286:$D$350),6)</f>
        <v>1.2270380000000001</v>
      </c>
      <c r="F286" s="37"/>
      <c r="G286" s="21">
        <f t="shared" si="13"/>
        <v>0</v>
      </c>
      <c r="H286" s="29"/>
      <c r="I286" s="15"/>
      <c r="J286" s="30"/>
      <c r="K286" s="30"/>
      <c r="L286" s="28"/>
      <c r="M286" s="16"/>
      <c r="N286" s="16"/>
    </row>
    <row r="287" spans="1:221" x14ac:dyDescent="0.25">
      <c r="A287" s="89">
        <f t="shared" si="12"/>
        <v>286</v>
      </c>
      <c r="B287" s="17">
        <v>42522</v>
      </c>
      <c r="C287" s="18">
        <v>0.35</v>
      </c>
      <c r="D287" s="19">
        <f t="shared" si="10"/>
        <v>1.0035000000000001</v>
      </c>
      <c r="E287" s="51">
        <f>ROUND(PRODUCT(D287:$D$350),6)</f>
        <v>1.217541</v>
      </c>
      <c r="F287" s="37"/>
      <c r="G287" s="21">
        <f t="shared" si="13"/>
        <v>0</v>
      </c>
      <c r="H287" s="29"/>
      <c r="I287" s="15"/>
      <c r="J287" s="34"/>
      <c r="K287" s="34"/>
      <c r="L287" s="32"/>
      <c r="M287" s="16"/>
      <c r="N287" s="16"/>
    </row>
    <row r="288" spans="1:221" x14ac:dyDescent="0.25">
      <c r="A288" s="89">
        <f t="shared" si="12"/>
        <v>287</v>
      </c>
      <c r="B288" s="17">
        <v>42552</v>
      </c>
      <c r="C288" s="18">
        <v>0.52</v>
      </c>
      <c r="D288" s="19">
        <f t="shared" si="10"/>
        <v>1.0052000000000001</v>
      </c>
      <c r="E288" s="51">
        <f>ROUND(PRODUCT(D288:$D$350),6)</f>
        <v>1.2132940000000001</v>
      </c>
      <c r="F288" s="37"/>
      <c r="G288" s="21">
        <f t="shared" si="13"/>
        <v>0</v>
      </c>
      <c r="H288" s="29"/>
      <c r="I288" s="15"/>
      <c r="J288" s="30"/>
      <c r="K288" s="30"/>
      <c r="L288" s="28"/>
      <c r="M288" s="16"/>
      <c r="N288" s="16"/>
    </row>
    <row r="289" spans="1:228" x14ac:dyDescent="0.25">
      <c r="A289" s="89">
        <f t="shared" si="12"/>
        <v>288</v>
      </c>
      <c r="B289" s="17">
        <v>42583</v>
      </c>
      <c r="C289" s="18">
        <v>0.44</v>
      </c>
      <c r="D289" s="19">
        <f>ROUND(1+C289/100,6)</f>
        <v>1.0044</v>
      </c>
      <c r="E289" s="51">
        <f>ROUND(PRODUCT(D289:$D$350),6)</f>
        <v>1.2070179999999999</v>
      </c>
      <c r="F289" s="37"/>
      <c r="G289" s="21">
        <f t="shared" si="13"/>
        <v>0</v>
      </c>
      <c r="H289" s="29"/>
      <c r="I289" s="15"/>
      <c r="J289" s="30"/>
      <c r="K289" s="30"/>
      <c r="L289" s="28"/>
      <c r="M289" s="16"/>
      <c r="N289" s="16"/>
    </row>
    <row r="290" spans="1:228" x14ac:dyDescent="0.25">
      <c r="A290" s="89">
        <f t="shared" si="12"/>
        <v>289</v>
      </c>
      <c r="B290" s="17">
        <v>42614</v>
      </c>
      <c r="C290" s="18">
        <v>0.08</v>
      </c>
      <c r="D290" s="19">
        <f>ROUND(1+C290/100,6)</f>
        <v>1.0007999999999999</v>
      </c>
      <c r="E290" s="51">
        <f>ROUND(PRODUCT(D290:$D$350),6)</f>
        <v>1.20173</v>
      </c>
      <c r="F290" s="37"/>
      <c r="G290" s="21">
        <f t="shared" si="13"/>
        <v>0</v>
      </c>
      <c r="H290" s="29"/>
      <c r="I290" s="15"/>
      <c r="J290" s="30"/>
      <c r="K290" s="30"/>
      <c r="L290" s="28"/>
      <c r="M290" s="16"/>
      <c r="N290" s="16"/>
    </row>
    <row r="291" spans="1:228" x14ac:dyDescent="0.25">
      <c r="A291" s="89">
        <f t="shared" si="12"/>
        <v>290</v>
      </c>
      <c r="B291" s="17">
        <v>42644</v>
      </c>
      <c r="C291" s="18">
        <v>0.26</v>
      </c>
      <c r="D291" s="19">
        <f>ROUND(1+C291/100,6)</f>
        <v>1.0025999999999999</v>
      </c>
      <c r="E291" s="51">
        <f>ROUND(PRODUCT(D291:$D$350),6)</f>
        <v>1.2007699999999999</v>
      </c>
      <c r="F291" s="37"/>
      <c r="G291" s="21">
        <f t="shared" si="13"/>
        <v>0</v>
      </c>
      <c r="H291" s="29"/>
      <c r="I291" s="15"/>
      <c r="J291" s="30"/>
      <c r="K291" s="30"/>
      <c r="L291" s="28"/>
      <c r="M291" s="16"/>
      <c r="N291" s="16"/>
    </row>
    <row r="292" spans="1:228" x14ac:dyDescent="0.25">
      <c r="A292" s="89">
        <f t="shared" si="12"/>
        <v>291</v>
      </c>
      <c r="B292" s="17">
        <v>42675</v>
      </c>
      <c r="C292" s="18">
        <v>0.18</v>
      </c>
      <c r="D292" s="19">
        <f>ROUND(1+C292/100,6)</f>
        <v>1.0018</v>
      </c>
      <c r="E292" s="51">
        <f>ROUND(PRODUCT(D292:$D$350),6)</f>
        <v>1.1976560000000001</v>
      </c>
      <c r="F292" s="37"/>
      <c r="G292" s="21">
        <f t="shared" si="13"/>
        <v>0</v>
      </c>
      <c r="H292" s="29"/>
      <c r="I292" s="15"/>
      <c r="J292" s="30"/>
      <c r="K292" s="30"/>
      <c r="L292" s="28"/>
      <c r="M292" s="16"/>
      <c r="N292" s="16"/>
    </row>
    <row r="293" spans="1:228" s="36" customFormat="1" x14ac:dyDescent="0.25">
      <c r="A293" s="90">
        <f t="shared" si="12"/>
        <v>292</v>
      </c>
      <c r="B293" s="22" t="s">
        <v>2</v>
      </c>
      <c r="C293" s="23">
        <f>C294</f>
        <v>0.3</v>
      </c>
      <c r="D293" s="24" t="s">
        <v>1</v>
      </c>
      <c r="E293" s="51">
        <f>ROUND(PRODUCT(D293:$D$350),6)</f>
        <v>1.1955039999999999</v>
      </c>
      <c r="F293" s="37"/>
      <c r="G293" s="26">
        <f t="shared" si="13"/>
        <v>0</v>
      </c>
      <c r="H293" s="29"/>
      <c r="I293" s="15"/>
      <c r="J293" s="30"/>
      <c r="K293" s="30"/>
      <c r="L293" s="28"/>
      <c r="M293" s="16"/>
      <c r="N293" s="16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  <c r="CC293" s="35"/>
      <c r="CD293" s="35"/>
      <c r="CE293" s="35"/>
      <c r="CF293" s="35"/>
      <c r="CG293" s="35"/>
      <c r="CH293" s="35"/>
      <c r="CI293" s="35"/>
      <c r="CJ293" s="35"/>
      <c r="CK293" s="35"/>
      <c r="CL293" s="35"/>
      <c r="CM293" s="35"/>
      <c r="CN293" s="35"/>
      <c r="CO293" s="35"/>
      <c r="CP293" s="35"/>
      <c r="CQ293" s="35"/>
      <c r="CR293" s="35"/>
      <c r="CS293" s="35"/>
      <c r="CT293" s="35"/>
      <c r="CU293" s="35"/>
      <c r="CV293" s="35"/>
      <c r="CW293" s="35"/>
      <c r="CX293" s="35"/>
      <c r="CY293" s="35"/>
      <c r="CZ293" s="35"/>
      <c r="DA293" s="35"/>
      <c r="DB293" s="35"/>
      <c r="DC293" s="35"/>
      <c r="DD293" s="35"/>
      <c r="DE293" s="35"/>
      <c r="DF293" s="35"/>
      <c r="DG293" s="35"/>
      <c r="DH293" s="35"/>
      <c r="DI293" s="35"/>
      <c r="DJ293" s="35"/>
      <c r="DK293" s="35"/>
      <c r="DL293" s="35"/>
      <c r="DM293" s="35"/>
      <c r="DN293" s="35"/>
      <c r="DO293" s="35"/>
      <c r="DP293" s="35"/>
      <c r="DQ293" s="35"/>
      <c r="DR293" s="35"/>
      <c r="DS293" s="35"/>
      <c r="DT293" s="35"/>
      <c r="DU293" s="35"/>
      <c r="DV293" s="35"/>
      <c r="DW293" s="35"/>
      <c r="DX293" s="35"/>
      <c r="DY293" s="35"/>
      <c r="DZ293" s="35"/>
      <c r="EA293" s="35"/>
      <c r="EB293" s="35"/>
      <c r="EC293" s="35"/>
      <c r="ED293" s="35"/>
      <c r="EE293" s="35"/>
      <c r="EF293" s="35"/>
      <c r="EG293" s="35"/>
      <c r="EH293" s="35"/>
      <c r="EI293" s="35"/>
      <c r="EJ293" s="35"/>
      <c r="EK293" s="35"/>
      <c r="EL293" s="35"/>
      <c r="EM293" s="35"/>
      <c r="EN293" s="35"/>
      <c r="EO293" s="35"/>
      <c r="EP293" s="35"/>
      <c r="EQ293" s="35"/>
      <c r="ER293" s="35"/>
      <c r="ES293" s="35"/>
      <c r="ET293" s="35"/>
      <c r="EU293" s="35"/>
      <c r="EV293" s="35"/>
      <c r="EW293" s="35"/>
      <c r="EX293" s="35"/>
      <c r="EY293" s="35"/>
      <c r="EZ293" s="35"/>
      <c r="FA293" s="35"/>
      <c r="FB293" s="35"/>
      <c r="FC293" s="35"/>
      <c r="FD293" s="35"/>
      <c r="FE293" s="35"/>
      <c r="FF293" s="35"/>
      <c r="FG293" s="35"/>
      <c r="FH293" s="35"/>
      <c r="FI293" s="35"/>
      <c r="FJ293" s="35"/>
      <c r="FK293" s="35"/>
      <c r="FL293" s="35"/>
      <c r="FM293" s="35"/>
      <c r="FN293" s="35"/>
      <c r="FO293" s="35"/>
      <c r="FP293" s="35"/>
      <c r="FQ293" s="35"/>
      <c r="FR293" s="35"/>
      <c r="FS293" s="35"/>
      <c r="FT293" s="35"/>
      <c r="FU293" s="35"/>
      <c r="FV293" s="35"/>
      <c r="FW293" s="35"/>
      <c r="FX293" s="35"/>
      <c r="FY293" s="35"/>
      <c r="FZ293" s="35"/>
      <c r="GA293" s="35"/>
      <c r="GB293" s="35"/>
      <c r="GC293" s="35"/>
      <c r="GD293" s="35"/>
      <c r="GE293" s="35"/>
      <c r="GF293" s="35"/>
      <c r="GG293" s="35"/>
      <c r="GH293" s="35"/>
      <c r="GI293" s="35"/>
      <c r="GJ293" s="35"/>
      <c r="GK293" s="35"/>
      <c r="GL293" s="35"/>
      <c r="GM293" s="35"/>
      <c r="GN293" s="35"/>
      <c r="GO293" s="35"/>
      <c r="GP293" s="35"/>
      <c r="GQ293" s="35"/>
      <c r="GR293" s="35"/>
      <c r="GS293" s="35"/>
      <c r="GT293" s="35"/>
      <c r="GU293" s="35"/>
      <c r="GV293" s="35"/>
      <c r="GW293" s="35"/>
      <c r="GX293" s="35"/>
      <c r="GY293" s="35"/>
      <c r="GZ293" s="35"/>
      <c r="HA293" s="35"/>
      <c r="HB293" s="35"/>
      <c r="HC293" s="35"/>
      <c r="HD293" s="35"/>
      <c r="HE293" s="35"/>
      <c r="HF293" s="35"/>
      <c r="HG293" s="35"/>
      <c r="HH293" s="35"/>
      <c r="HI293" s="35"/>
      <c r="HJ293" s="35"/>
      <c r="HK293" s="35"/>
      <c r="HL293" s="35"/>
      <c r="HM293" s="35"/>
    </row>
    <row r="294" spans="1:228" x14ac:dyDescent="0.25">
      <c r="A294" s="89">
        <f>A293+1</f>
        <v>293</v>
      </c>
      <c r="B294" s="17">
        <v>42705</v>
      </c>
      <c r="C294" s="18">
        <v>0.3</v>
      </c>
      <c r="D294" s="19">
        <f>ROUND(1+C294/100,6)</f>
        <v>1.0029999999999999</v>
      </c>
      <c r="E294" s="51">
        <f>ROUND(PRODUCT(D294:$D$350),6)</f>
        <v>1.1955039999999999</v>
      </c>
      <c r="F294" s="37"/>
      <c r="G294" s="21">
        <f t="shared" si="13"/>
        <v>0</v>
      </c>
      <c r="H294" s="29"/>
      <c r="I294" s="15"/>
      <c r="J294" s="30"/>
      <c r="K294" s="30"/>
      <c r="L294" s="28"/>
      <c r="M294" s="16"/>
      <c r="N294" s="16"/>
    </row>
    <row r="295" spans="1:228" ht="14.25" customHeight="1" x14ac:dyDescent="0.25">
      <c r="A295" s="89">
        <f t="shared" si="12"/>
        <v>294</v>
      </c>
      <c r="B295" s="17">
        <v>42736</v>
      </c>
      <c r="C295" s="18">
        <v>0.38</v>
      </c>
      <c r="D295" s="19">
        <f>ROUND(1+C295/100,6)</f>
        <v>1.0038</v>
      </c>
      <c r="E295" s="51">
        <f>ROUND(PRODUCT(D295:$D$350),6)</f>
        <v>1.1919280000000001</v>
      </c>
      <c r="F295" s="37"/>
      <c r="G295" s="21">
        <f t="shared" si="13"/>
        <v>0</v>
      </c>
      <c r="H295" s="29"/>
      <c r="I295" s="15"/>
      <c r="J295" s="30"/>
      <c r="K295" s="30"/>
      <c r="L295" s="28"/>
      <c r="M295" s="16"/>
      <c r="N295" s="16"/>
    </row>
    <row r="296" spans="1:228" ht="14.25" customHeight="1" x14ac:dyDescent="0.25">
      <c r="A296" s="89">
        <f>A295+1</f>
        <v>295</v>
      </c>
      <c r="B296" s="17">
        <v>42767</v>
      </c>
      <c r="C296" s="18">
        <v>0.33</v>
      </c>
      <c r="D296" s="19">
        <f t="shared" si="10"/>
        <v>1.0033000000000001</v>
      </c>
      <c r="E296" s="51">
        <f>ROUND(PRODUCT(D296:$D$350),6)</f>
        <v>1.187416</v>
      </c>
      <c r="F296" s="37"/>
      <c r="G296" s="21">
        <f t="shared" si="13"/>
        <v>0</v>
      </c>
      <c r="H296" s="29"/>
      <c r="I296" s="15"/>
      <c r="J296" s="30"/>
      <c r="K296" s="30"/>
      <c r="L296" s="28"/>
      <c r="M296" s="16"/>
      <c r="N296" s="16"/>
    </row>
    <row r="297" spans="1:228" ht="14.25" customHeight="1" x14ac:dyDescent="0.25">
      <c r="A297" s="89">
        <f>A296+1</f>
        <v>296</v>
      </c>
      <c r="B297" s="17">
        <v>42795</v>
      </c>
      <c r="C297" s="18">
        <v>0.25</v>
      </c>
      <c r="D297" s="19">
        <f t="shared" ref="D297:D305" si="14">ROUND(1+C297/100,6)</f>
        <v>1.0024999999999999</v>
      </c>
      <c r="E297" s="51">
        <f>ROUND(PRODUCT(D297:$D$350),6)</f>
        <v>1.1835100000000001</v>
      </c>
      <c r="F297" s="37"/>
      <c r="G297" s="21">
        <f t="shared" si="13"/>
        <v>0</v>
      </c>
      <c r="H297" s="29"/>
      <c r="I297" s="15"/>
      <c r="J297" s="30"/>
      <c r="K297" s="30"/>
      <c r="L297" s="28"/>
      <c r="M297" s="16"/>
      <c r="N297" s="16"/>
    </row>
    <row r="298" spans="1:228" ht="14.25" customHeight="1" x14ac:dyDescent="0.25">
      <c r="A298" s="89">
        <f>A297+1</f>
        <v>297</v>
      </c>
      <c r="B298" s="17">
        <v>42826</v>
      </c>
      <c r="C298" s="18">
        <v>0.14000000000000001</v>
      </c>
      <c r="D298" s="19">
        <f t="shared" si="14"/>
        <v>1.0014000000000001</v>
      </c>
      <c r="E298" s="51">
        <f>ROUND(PRODUCT(D298:$D$350),6)</f>
        <v>1.1805589999999999</v>
      </c>
      <c r="F298" s="37"/>
      <c r="G298" s="21">
        <f t="shared" si="13"/>
        <v>0</v>
      </c>
      <c r="H298" s="29"/>
      <c r="I298" s="15"/>
      <c r="J298" s="30"/>
      <c r="K298" s="30"/>
      <c r="L298" s="28"/>
      <c r="M298" s="16"/>
      <c r="N298" s="16"/>
    </row>
    <row r="299" spans="1:228" s="56" customFormat="1" ht="15" customHeight="1" x14ac:dyDescent="0.25">
      <c r="A299" s="89">
        <f t="shared" ref="A299:A310" si="15">A298+1</f>
        <v>298</v>
      </c>
      <c r="B299" s="17">
        <v>42856</v>
      </c>
      <c r="C299" s="18">
        <v>0.31</v>
      </c>
      <c r="D299" s="19">
        <f t="shared" si="14"/>
        <v>1.0031000000000001</v>
      </c>
      <c r="E299" s="51">
        <f>ROUND(PRODUCT(D299:$D$350),6)</f>
        <v>1.1789080000000001</v>
      </c>
      <c r="F299" s="37"/>
      <c r="G299" s="21">
        <f t="shared" si="13"/>
        <v>0</v>
      </c>
      <c r="H299" s="29"/>
      <c r="I299" s="15"/>
      <c r="J299" s="30"/>
      <c r="K299" s="30"/>
      <c r="L299" s="28"/>
      <c r="M299" s="16"/>
      <c r="N299" s="16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/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55"/>
      <c r="CQ299" s="55"/>
      <c r="CR299" s="55"/>
      <c r="CS299" s="55"/>
      <c r="CT299" s="55"/>
      <c r="CU299" s="55"/>
      <c r="CV299" s="55"/>
      <c r="CW299" s="55"/>
      <c r="CX299" s="55"/>
      <c r="CY299" s="55"/>
      <c r="CZ299" s="55"/>
      <c r="DA299" s="55"/>
      <c r="DB299" s="55"/>
      <c r="DC299" s="55"/>
      <c r="DD299" s="55"/>
      <c r="DE299" s="55"/>
      <c r="DF299" s="55"/>
      <c r="DG299" s="55"/>
      <c r="DH299" s="55"/>
      <c r="DI299" s="55"/>
      <c r="DJ299" s="55"/>
      <c r="DK299" s="55"/>
      <c r="DL299" s="55"/>
      <c r="DM299" s="55"/>
      <c r="DN299" s="55"/>
      <c r="DO299" s="55"/>
      <c r="DP299" s="55"/>
      <c r="DQ299" s="55"/>
      <c r="DR299" s="55"/>
      <c r="DS299" s="55"/>
      <c r="DT299" s="55"/>
      <c r="DU299" s="55"/>
      <c r="DV299" s="55"/>
      <c r="DW299" s="55"/>
      <c r="DX299" s="55"/>
      <c r="DY299" s="55"/>
      <c r="DZ299" s="55"/>
      <c r="EA299" s="55"/>
      <c r="EB299" s="55"/>
      <c r="EC299" s="55"/>
      <c r="ED299" s="55"/>
      <c r="EE299" s="55"/>
      <c r="EF299" s="55"/>
      <c r="EG299" s="55"/>
      <c r="EH299" s="55"/>
      <c r="EI299" s="55"/>
      <c r="EJ299" s="55"/>
      <c r="EK299" s="55"/>
      <c r="EL299" s="55"/>
      <c r="EM299" s="55"/>
      <c r="EN299" s="55"/>
      <c r="EO299" s="55"/>
      <c r="EP299" s="55"/>
      <c r="EQ299" s="55"/>
      <c r="ER299" s="55"/>
      <c r="ES299" s="55"/>
      <c r="ET299" s="55"/>
      <c r="EU299" s="55"/>
      <c r="EV299" s="55"/>
      <c r="EW299" s="55"/>
      <c r="EX299" s="55"/>
      <c r="EY299" s="55"/>
      <c r="EZ299" s="55"/>
      <c r="FA299" s="55"/>
      <c r="FB299" s="55"/>
      <c r="FC299" s="55"/>
      <c r="FD299" s="55"/>
      <c r="FE299" s="55"/>
      <c r="FF299" s="55"/>
      <c r="FG299" s="55"/>
      <c r="FH299" s="55"/>
      <c r="FI299" s="55"/>
      <c r="FJ299" s="55"/>
      <c r="FK299" s="55"/>
      <c r="FL299" s="55"/>
      <c r="FM299" s="55"/>
      <c r="FN299" s="55"/>
      <c r="FO299" s="55"/>
      <c r="FP299" s="55"/>
      <c r="FQ299" s="55"/>
      <c r="FR299" s="55"/>
      <c r="FS299" s="55"/>
      <c r="FT299" s="55"/>
      <c r="FU299" s="55"/>
      <c r="FV299" s="55"/>
      <c r="FW299" s="55"/>
      <c r="FX299" s="55"/>
      <c r="FY299" s="55"/>
      <c r="FZ299" s="55"/>
      <c r="GA299" s="55"/>
      <c r="GB299" s="55"/>
      <c r="GC299" s="55"/>
      <c r="GD299" s="55"/>
      <c r="GE299" s="55"/>
      <c r="GF299" s="55"/>
      <c r="GG299" s="55"/>
      <c r="GH299" s="55"/>
      <c r="GI299" s="55"/>
      <c r="GJ299" s="55"/>
      <c r="GK299" s="55"/>
      <c r="GL299" s="55"/>
      <c r="GM299" s="55"/>
      <c r="GN299" s="55"/>
      <c r="GO299" s="55"/>
      <c r="GP299" s="55"/>
      <c r="GQ299" s="55"/>
      <c r="GR299" s="55"/>
      <c r="GS299" s="55"/>
      <c r="GT299" s="55"/>
      <c r="GU299" s="55"/>
      <c r="GV299" s="55"/>
      <c r="GW299" s="55"/>
      <c r="GX299" s="55"/>
      <c r="GY299" s="55"/>
      <c r="GZ299" s="55"/>
      <c r="HA299" s="55"/>
      <c r="HB299" s="55"/>
      <c r="HC299" s="55"/>
      <c r="HD299" s="55"/>
      <c r="HE299" s="55"/>
      <c r="HF299" s="55"/>
      <c r="HG299" s="55"/>
      <c r="HH299" s="55"/>
      <c r="HI299" s="55"/>
      <c r="HJ299" s="55"/>
      <c r="HK299" s="55"/>
      <c r="HL299" s="55"/>
      <c r="HM299" s="55"/>
      <c r="HN299" s="55"/>
      <c r="HO299" s="55"/>
      <c r="HP299" s="55"/>
      <c r="HQ299" s="55"/>
      <c r="HR299" s="55"/>
      <c r="HS299" s="55"/>
      <c r="HT299" s="55"/>
    </row>
    <row r="300" spans="1:228" s="56" customFormat="1" x14ac:dyDescent="0.25">
      <c r="A300" s="48">
        <f t="shared" si="15"/>
        <v>299</v>
      </c>
      <c r="B300" s="49">
        <v>42887</v>
      </c>
      <c r="C300" s="50">
        <v>-0.23</v>
      </c>
      <c r="D300" s="51">
        <f t="shared" si="14"/>
        <v>0.99770000000000003</v>
      </c>
      <c r="E300" s="51">
        <f>ROUND(PRODUCT(D300:$D$350),6)</f>
        <v>1.175265</v>
      </c>
      <c r="F300" s="37"/>
      <c r="G300" s="21">
        <f t="shared" si="13"/>
        <v>0</v>
      </c>
      <c r="H300" s="57"/>
      <c r="I300" s="15"/>
      <c r="J300" s="30"/>
      <c r="K300" s="30"/>
      <c r="L300" s="28"/>
      <c r="M300" s="16"/>
      <c r="N300" s="16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/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55"/>
      <c r="CQ300" s="55"/>
      <c r="CR300" s="55"/>
      <c r="CS300" s="55"/>
      <c r="CT300" s="55"/>
      <c r="CU300" s="55"/>
      <c r="CV300" s="55"/>
      <c r="CW300" s="55"/>
      <c r="CX300" s="55"/>
      <c r="CY300" s="55"/>
      <c r="CZ300" s="55"/>
      <c r="DA300" s="55"/>
      <c r="DB300" s="55"/>
      <c r="DC300" s="55"/>
      <c r="DD300" s="55"/>
      <c r="DE300" s="55"/>
      <c r="DF300" s="55"/>
      <c r="DG300" s="55"/>
      <c r="DH300" s="55"/>
      <c r="DI300" s="55"/>
      <c r="DJ300" s="55"/>
      <c r="DK300" s="55"/>
      <c r="DL300" s="55"/>
      <c r="DM300" s="55"/>
      <c r="DN300" s="55"/>
      <c r="DO300" s="55"/>
      <c r="DP300" s="55"/>
      <c r="DQ300" s="55"/>
      <c r="DR300" s="55"/>
      <c r="DS300" s="55"/>
      <c r="DT300" s="55"/>
      <c r="DU300" s="55"/>
      <c r="DV300" s="55"/>
      <c r="DW300" s="55"/>
      <c r="DX300" s="55"/>
      <c r="DY300" s="55"/>
      <c r="DZ300" s="55"/>
      <c r="EA300" s="55"/>
      <c r="EB300" s="55"/>
      <c r="EC300" s="55"/>
      <c r="ED300" s="55"/>
      <c r="EE300" s="55"/>
      <c r="EF300" s="55"/>
      <c r="EG300" s="55"/>
      <c r="EH300" s="55"/>
      <c r="EI300" s="55"/>
      <c r="EJ300" s="55"/>
      <c r="EK300" s="55"/>
      <c r="EL300" s="55"/>
      <c r="EM300" s="55"/>
      <c r="EN300" s="55"/>
      <c r="EO300" s="55"/>
      <c r="EP300" s="55"/>
      <c r="EQ300" s="55"/>
      <c r="ER300" s="55"/>
      <c r="ES300" s="55"/>
      <c r="ET300" s="55"/>
      <c r="EU300" s="55"/>
      <c r="EV300" s="55"/>
      <c r="EW300" s="55"/>
      <c r="EX300" s="55"/>
      <c r="EY300" s="55"/>
      <c r="EZ300" s="55"/>
      <c r="FA300" s="55"/>
      <c r="FB300" s="55"/>
      <c r="FC300" s="55"/>
      <c r="FD300" s="55"/>
      <c r="FE300" s="55"/>
      <c r="FF300" s="55"/>
      <c r="FG300" s="55"/>
      <c r="FH300" s="55"/>
      <c r="FI300" s="55"/>
      <c r="FJ300" s="55"/>
      <c r="FK300" s="55"/>
      <c r="FL300" s="55"/>
      <c r="FM300" s="55"/>
      <c r="FN300" s="55"/>
      <c r="FO300" s="55"/>
      <c r="FP300" s="55"/>
      <c r="FQ300" s="55"/>
      <c r="FR300" s="55"/>
      <c r="FS300" s="55"/>
      <c r="FT300" s="55"/>
      <c r="FU300" s="55"/>
      <c r="FV300" s="55"/>
      <c r="FW300" s="55"/>
      <c r="FX300" s="55"/>
      <c r="FY300" s="55"/>
      <c r="FZ300" s="55"/>
      <c r="GA300" s="55"/>
      <c r="GB300" s="55"/>
      <c r="GC300" s="55"/>
      <c r="GD300" s="55"/>
      <c r="GE300" s="55"/>
      <c r="GF300" s="55"/>
      <c r="GG300" s="55"/>
      <c r="GH300" s="55"/>
      <c r="GI300" s="55"/>
      <c r="GJ300" s="55"/>
      <c r="GK300" s="55"/>
      <c r="GL300" s="55"/>
      <c r="GM300" s="55"/>
      <c r="GN300" s="55"/>
      <c r="GO300" s="55"/>
      <c r="GP300" s="55"/>
      <c r="GQ300" s="55"/>
      <c r="GR300" s="55"/>
      <c r="GS300" s="55"/>
      <c r="GT300" s="55"/>
      <c r="GU300" s="55"/>
      <c r="GV300" s="55"/>
      <c r="GW300" s="55"/>
      <c r="GX300" s="55"/>
      <c r="GY300" s="55"/>
      <c r="GZ300" s="55"/>
      <c r="HA300" s="55"/>
      <c r="HB300" s="55"/>
      <c r="HC300" s="55"/>
      <c r="HD300" s="55"/>
      <c r="HE300" s="55"/>
      <c r="HF300" s="55"/>
      <c r="HG300" s="55"/>
      <c r="HH300" s="55"/>
      <c r="HI300" s="55"/>
      <c r="HJ300" s="55"/>
      <c r="HK300" s="55"/>
      <c r="HL300" s="55"/>
      <c r="HM300" s="55"/>
      <c r="HN300" s="55"/>
      <c r="HO300" s="55"/>
      <c r="HP300" s="55"/>
      <c r="HQ300" s="55"/>
      <c r="HR300" s="55"/>
      <c r="HS300" s="55"/>
      <c r="HT300" s="55"/>
    </row>
    <row r="301" spans="1:228" s="56" customFormat="1" x14ac:dyDescent="0.25">
      <c r="A301" s="48">
        <f t="shared" si="15"/>
        <v>300</v>
      </c>
      <c r="B301" s="49">
        <v>42917</v>
      </c>
      <c r="C301" s="50">
        <v>0.24</v>
      </c>
      <c r="D301" s="51">
        <f t="shared" si="14"/>
        <v>1.0024</v>
      </c>
      <c r="E301" s="51">
        <f>ROUND(PRODUCT(D301:$D$350),6)</f>
        <v>1.1779740000000001</v>
      </c>
      <c r="F301" s="37"/>
      <c r="G301" s="21">
        <f t="shared" si="13"/>
        <v>0</v>
      </c>
      <c r="H301" s="57"/>
      <c r="I301" s="15"/>
      <c r="J301" s="30"/>
      <c r="K301" s="30"/>
      <c r="L301" s="28"/>
      <c r="M301" s="16"/>
      <c r="N301" s="16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/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55"/>
      <c r="CQ301" s="55"/>
      <c r="CR301" s="55"/>
      <c r="CS301" s="55"/>
      <c r="CT301" s="55"/>
      <c r="CU301" s="55"/>
      <c r="CV301" s="55"/>
      <c r="CW301" s="55"/>
      <c r="CX301" s="55"/>
      <c r="CY301" s="55"/>
      <c r="CZ301" s="55"/>
      <c r="DA301" s="55"/>
      <c r="DB301" s="55"/>
      <c r="DC301" s="55"/>
      <c r="DD301" s="55"/>
      <c r="DE301" s="55"/>
      <c r="DF301" s="55"/>
      <c r="DG301" s="55"/>
      <c r="DH301" s="55"/>
      <c r="DI301" s="55"/>
      <c r="DJ301" s="55"/>
      <c r="DK301" s="55"/>
      <c r="DL301" s="55"/>
      <c r="DM301" s="55"/>
      <c r="DN301" s="55"/>
      <c r="DO301" s="55"/>
      <c r="DP301" s="55"/>
      <c r="DQ301" s="55"/>
      <c r="DR301" s="55"/>
      <c r="DS301" s="55"/>
      <c r="DT301" s="55"/>
      <c r="DU301" s="55"/>
      <c r="DV301" s="55"/>
      <c r="DW301" s="55"/>
      <c r="DX301" s="55"/>
      <c r="DY301" s="55"/>
      <c r="DZ301" s="55"/>
      <c r="EA301" s="55"/>
      <c r="EB301" s="55"/>
      <c r="EC301" s="55"/>
      <c r="ED301" s="55"/>
      <c r="EE301" s="55"/>
      <c r="EF301" s="55"/>
      <c r="EG301" s="55"/>
      <c r="EH301" s="55"/>
      <c r="EI301" s="55"/>
      <c r="EJ301" s="55"/>
      <c r="EK301" s="55"/>
      <c r="EL301" s="55"/>
      <c r="EM301" s="55"/>
      <c r="EN301" s="55"/>
      <c r="EO301" s="55"/>
      <c r="EP301" s="55"/>
      <c r="EQ301" s="55"/>
      <c r="ER301" s="55"/>
      <c r="ES301" s="55"/>
      <c r="ET301" s="55"/>
      <c r="EU301" s="55"/>
      <c r="EV301" s="55"/>
      <c r="EW301" s="55"/>
      <c r="EX301" s="55"/>
      <c r="EY301" s="55"/>
      <c r="EZ301" s="55"/>
      <c r="FA301" s="55"/>
      <c r="FB301" s="55"/>
      <c r="FC301" s="55"/>
      <c r="FD301" s="55"/>
      <c r="FE301" s="55"/>
      <c r="FF301" s="55"/>
      <c r="FG301" s="55"/>
      <c r="FH301" s="55"/>
      <c r="FI301" s="55"/>
      <c r="FJ301" s="55"/>
      <c r="FK301" s="55"/>
      <c r="FL301" s="55"/>
      <c r="FM301" s="55"/>
      <c r="FN301" s="55"/>
      <c r="FO301" s="55"/>
      <c r="FP301" s="55"/>
      <c r="FQ301" s="55"/>
      <c r="FR301" s="55"/>
      <c r="FS301" s="55"/>
      <c r="FT301" s="55"/>
      <c r="FU301" s="55"/>
      <c r="FV301" s="55"/>
      <c r="FW301" s="55"/>
      <c r="FX301" s="55"/>
      <c r="FY301" s="55"/>
      <c r="FZ301" s="55"/>
      <c r="GA301" s="55"/>
      <c r="GB301" s="55"/>
      <c r="GC301" s="55"/>
      <c r="GD301" s="55"/>
      <c r="GE301" s="55"/>
      <c r="GF301" s="55"/>
      <c r="GG301" s="55"/>
      <c r="GH301" s="55"/>
      <c r="GI301" s="55"/>
      <c r="GJ301" s="55"/>
      <c r="GK301" s="55"/>
      <c r="GL301" s="55"/>
      <c r="GM301" s="55"/>
      <c r="GN301" s="55"/>
      <c r="GO301" s="55"/>
      <c r="GP301" s="55"/>
      <c r="GQ301" s="55"/>
      <c r="GR301" s="55"/>
      <c r="GS301" s="55"/>
      <c r="GT301" s="55"/>
      <c r="GU301" s="55"/>
      <c r="GV301" s="55"/>
      <c r="GW301" s="55"/>
      <c r="GX301" s="55"/>
      <c r="GY301" s="55"/>
      <c r="GZ301" s="55"/>
      <c r="HA301" s="55"/>
      <c r="HB301" s="55"/>
      <c r="HC301" s="55"/>
      <c r="HD301" s="55"/>
      <c r="HE301" s="55"/>
      <c r="HF301" s="55"/>
      <c r="HG301" s="55"/>
      <c r="HH301" s="55"/>
      <c r="HI301" s="55"/>
      <c r="HJ301" s="55"/>
      <c r="HK301" s="55"/>
      <c r="HL301" s="55"/>
      <c r="HM301" s="55"/>
      <c r="HN301" s="55"/>
      <c r="HO301" s="55"/>
      <c r="HP301" s="55"/>
      <c r="HQ301" s="55"/>
      <c r="HR301" s="55"/>
      <c r="HS301" s="55"/>
      <c r="HT301" s="55"/>
    </row>
    <row r="302" spans="1:228" s="56" customFormat="1" x14ac:dyDescent="0.25">
      <c r="A302" s="48">
        <f t="shared" si="15"/>
        <v>301</v>
      </c>
      <c r="B302" s="49">
        <v>42948</v>
      </c>
      <c r="C302" s="50">
        <v>0.19</v>
      </c>
      <c r="D302" s="51">
        <f t="shared" si="14"/>
        <v>1.0019</v>
      </c>
      <c r="E302" s="51">
        <f>ROUND(PRODUCT(D302:$D$350),6)</f>
        <v>1.175154</v>
      </c>
      <c r="F302" s="37"/>
      <c r="G302" s="21">
        <f t="shared" si="13"/>
        <v>0</v>
      </c>
      <c r="H302" s="57"/>
      <c r="I302" s="15"/>
      <c r="J302" s="30"/>
      <c r="K302" s="30"/>
      <c r="L302" s="28"/>
      <c r="M302" s="16"/>
      <c r="N302" s="16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/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55"/>
      <c r="CQ302" s="55"/>
      <c r="CR302" s="55"/>
      <c r="CS302" s="55"/>
      <c r="CT302" s="55"/>
      <c r="CU302" s="55"/>
      <c r="CV302" s="55"/>
      <c r="CW302" s="55"/>
      <c r="CX302" s="55"/>
      <c r="CY302" s="55"/>
      <c r="CZ302" s="55"/>
      <c r="DA302" s="55"/>
      <c r="DB302" s="55"/>
      <c r="DC302" s="55"/>
      <c r="DD302" s="55"/>
      <c r="DE302" s="55"/>
      <c r="DF302" s="55"/>
      <c r="DG302" s="55"/>
      <c r="DH302" s="55"/>
      <c r="DI302" s="55"/>
      <c r="DJ302" s="55"/>
      <c r="DK302" s="55"/>
      <c r="DL302" s="55"/>
      <c r="DM302" s="55"/>
      <c r="DN302" s="55"/>
      <c r="DO302" s="55"/>
      <c r="DP302" s="55"/>
      <c r="DQ302" s="55"/>
      <c r="DR302" s="55"/>
      <c r="DS302" s="55"/>
      <c r="DT302" s="55"/>
      <c r="DU302" s="55"/>
      <c r="DV302" s="55"/>
      <c r="DW302" s="55"/>
      <c r="DX302" s="55"/>
      <c r="DY302" s="55"/>
      <c r="DZ302" s="55"/>
      <c r="EA302" s="55"/>
      <c r="EB302" s="55"/>
      <c r="EC302" s="55"/>
      <c r="ED302" s="55"/>
      <c r="EE302" s="55"/>
      <c r="EF302" s="55"/>
      <c r="EG302" s="55"/>
      <c r="EH302" s="55"/>
      <c r="EI302" s="55"/>
      <c r="EJ302" s="55"/>
      <c r="EK302" s="55"/>
      <c r="EL302" s="55"/>
      <c r="EM302" s="55"/>
      <c r="EN302" s="55"/>
      <c r="EO302" s="55"/>
      <c r="EP302" s="55"/>
      <c r="EQ302" s="55"/>
      <c r="ER302" s="55"/>
      <c r="ES302" s="55"/>
      <c r="ET302" s="55"/>
      <c r="EU302" s="55"/>
      <c r="EV302" s="55"/>
      <c r="EW302" s="55"/>
      <c r="EX302" s="55"/>
      <c r="EY302" s="55"/>
      <c r="EZ302" s="55"/>
      <c r="FA302" s="55"/>
      <c r="FB302" s="55"/>
      <c r="FC302" s="55"/>
      <c r="FD302" s="55"/>
      <c r="FE302" s="55"/>
      <c r="FF302" s="55"/>
      <c r="FG302" s="55"/>
      <c r="FH302" s="55"/>
      <c r="FI302" s="55"/>
      <c r="FJ302" s="55"/>
      <c r="FK302" s="55"/>
      <c r="FL302" s="55"/>
      <c r="FM302" s="55"/>
      <c r="FN302" s="55"/>
      <c r="FO302" s="55"/>
      <c r="FP302" s="55"/>
      <c r="FQ302" s="55"/>
      <c r="FR302" s="55"/>
      <c r="FS302" s="55"/>
      <c r="FT302" s="55"/>
      <c r="FU302" s="55"/>
      <c r="FV302" s="55"/>
      <c r="FW302" s="55"/>
      <c r="FX302" s="55"/>
      <c r="FY302" s="55"/>
      <c r="FZ302" s="55"/>
      <c r="GA302" s="55"/>
      <c r="GB302" s="55"/>
      <c r="GC302" s="55"/>
      <c r="GD302" s="55"/>
      <c r="GE302" s="55"/>
      <c r="GF302" s="55"/>
      <c r="GG302" s="55"/>
      <c r="GH302" s="55"/>
      <c r="GI302" s="55"/>
      <c r="GJ302" s="55"/>
      <c r="GK302" s="55"/>
      <c r="GL302" s="55"/>
      <c r="GM302" s="55"/>
      <c r="GN302" s="55"/>
      <c r="GO302" s="55"/>
      <c r="GP302" s="55"/>
      <c r="GQ302" s="55"/>
      <c r="GR302" s="55"/>
      <c r="GS302" s="55"/>
      <c r="GT302" s="55"/>
      <c r="GU302" s="55"/>
      <c r="GV302" s="55"/>
      <c r="GW302" s="55"/>
      <c r="GX302" s="55"/>
      <c r="GY302" s="55"/>
      <c r="GZ302" s="55"/>
      <c r="HA302" s="55"/>
      <c r="HB302" s="55"/>
      <c r="HC302" s="55"/>
      <c r="HD302" s="55"/>
      <c r="HE302" s="55"/>
      <c r="HF302" s="55"/>
      <c r="HG302" s="55"/>
      <c r="HH302" s="55"/>
      <c r="HI302" s="55"/>
      <c r="HJ302" s="55"/>
      <c r="HK302" s="55"/>
      <c r="HL302" s="55"/>
      <c r="HM302" s="55"/>
      <c r="HN302" s="55"/>
      <c r="HO302" s="55"/>
      <c r="HP302" s="55"/>
      <c r="HQ302" s="55"/>
      <c r="HR302" s="55"/>
      <c r="HS302" s="55"/>
      <c r="HT302" s="55"/>
    </row>
    <row r="303" spans="1:228" s="56" customFormat="1" x14ac:dyDescent="0.25">
      <c r="A303" s="48">
        <f t="shared" si="15"/>
        <v>302</v>
      </c>
      <c r="B303" s="49">
        <v>42979</v>
      </c>
      <c r="C303" s="50">
        <v>0.16</v>
      </c>
      <c r="D303" s="51">
        <f t="shared" si="14"/>
        <v>1.0016</v>
      </c>
      <c r="E303" s="51">
        <f>ROUND(PRODUCT(D303:$D$350),6)</f>
        <v>1.172925</v>
      </c>
      <c r="F303" s="37"/>
      <c r="G303" s="21">
        <f t="shared" si="13"/>
        <v>0</v>
      </c>
      <c r="H303" s="57"/>
      <c r="I303" s="15"/>
      <c r="J303" s="30"/>
      <c r="K303" s="30"/>
      <c r="L303" s="28"/>
      <c r="M303" s="16"/>
      <c r="N303" s="16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/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55"/>
      <c r="CQ303" s="55"/>
      <c r="CR303" s="55"/>
      <c r="CS303" s="55"/>
      <c r="CT303" s="55"/>
      <c r="CU303" s="55"/>
      <c r="CV303" s="55"/>
      <c r="CW303" s="55"/>
      <c r="CX303" s="55"/>
      <c r="CY303" s="55"/>
      <c r="CZ303" s="55"/>
      <c r="DA303" s="55"/>
      <c r="DB303" s="55"/>
      <c r="DC303" s="55"/>
      <c r="DD303" s="55"/>
      <c r="DE303" s="55"/>
      <c r="DF303" s="55"/>
      <c r="DG303" s="55"/>
      <c r="DH303" s="55"/>
      <c r="DI303" s="55"/>
      <c r="DJ303" s="55"/>
      <c r="DK303" s="55"/>
      <c r="DL303" s="55"/>
      <c r="DM303" s="55"/>
      <c r="DN303" s="55"/>
      <c r="DO303" s="55"/>
      <c r="DP303" s="55"/>
      <c r="DQ303" s="55"/>
      <c r="DR303" s="55"/>
      <c r="DS303" s="55"/>
      <c r="DT303" s="55"/>
      <c r="DU303" s="55"/>
      <c r="DV303" s="55"/>
      <c r="DW303" s="55"/>
      <c r="DX303" s="55"/>
      <c r="DY303" s="55"/>
      <c r="DZ303" s="55"/>
      <c r="EA303" s="55"/>
      <c r="EB303" s="55"/>
      <c r="EC303" s="55"/>
      <c r="ED303" s="55"/>
      <c r="EE303" s="55"/>
      <c r="EF303" s="55"/>
      <c r="EG303" s="55"/>
      <c r="EH303" s="55"/>
      <c r="EI303" s="55"/>
      <c r="EJ303" s="55"/>
      <c r="EK303" s="55"/>
      <c r="EL303" s="55"/>
      <c r="EM303" s="55"/>
      <c r="EN303" s="55"/>
      <c r="EO303" s="55"/>
      <c r="EP303" s="55"/>
      <c r="EQ303" s="55"/>
      <c r="ER303" s="55"/>
      <c r="ES303" s="55"/>
      <c r="ET303" s="55"/>
      <c r="EU303" s="55"/>
      <c r="EV303" s="55"/>
      <c r="EW303" s="55"/>
      <c r="EX303" s="55"/>
      <c r="EY303" s="55"/>
      <c r="EZ303" s="55"/>
      <c r="FA303" s="55"/>
      <c r="FB303" s="55"/>
      <c r="FC303" s="55"/>
      <c r="FD303" s="55"/>
      <c r="FE303" s="55"/>
      <c r="FF303" s="55"/>
      <c r="FG303" s="55"/>
      <c r="FH303" s="55"/>
      <c r="FI303" s="55"/>
      <c r="FJ303" s="55"/>
      <c r="FK303" s="55"/>
      <c r="FL303" s="55"/>
      <c r="FM303" s="55"/>
      <c r="FN303" s="55"/>
      <c r="FO303" s="55"/>
      <c r="FP303" s="55"/>
      <c r="FQ303" s="55"/>
      <c r="FR303" s="55"/>
      <c r="FS303" s="55"/>
      <c r="FT303" s="55"/>
      <c r="FU303" s="55"/>
      <c r="FV303" s="55"/>
      <c r="FW303" s="55"/>
      <c r="FX303" s="55"/>
      <c r="FY303" s="55"/>
      <c r="FZ303" s="55"/>
      <c r="GA303" s="55"/>
      <c r="GB303" s="55"/>
      <c r="GC303" s="55"/>
      <c r="GD303" s="55"/>
      <c r="GE303" s="55"/>
      <c r="GF303" s="55"/>
      <c r="GG303" s="55"/>
      <c r="GH303" s="55"/>
      <c r="GI303" s="55"/>
      <c r="GJ303" s="55"/>
      <c r="GK303" s="55"/>
      <c r="GL303" s="55"/>
      <c r="GM303" s="55"/>
      <c r="GN303" s="55"/>
      <c r="GO303" s="55"/>
      <c r="GP303" s="55"/>
      <c r="GQ303" s="55"/>
      <c r="GR303" s="55"/>
      <c r="GS303" s="55"/>
      <c r="GT303" s="55"/>
      <c r="GU303" s="55"/>
      <c r="GV303" s="55"/>
      <c r="GW303" s="55"/>
      <c r="GX303" s="55"/>
      <c r="GY303" s="55"/>
      <c r="GZ303" s="55"/>
      <c r="HA303" s="55"/>
      <c r="HB303" s="55"/>
      <c r="HC303" s="55"/>
      <c r="HD303" s="55"/>
      <c r="HE303" s="55"/>
      <c r="HF303" s="55"/>
      <c r="HG303" s="55"/>
      <c r="HH303" s="55"/>
      <c r="HI303" s="55"/>
      <c r="HJ303" s="55"/>
      <c r="HK303" s="55"/>
      <c r="HL303" s="55"/>
      <c r="HM303" s="55"/>
      <c r="HN303" s="55"/>
      <c r="HO303" s="55"/>
      <c r="HP303" s="55"/>
      <c r="HQ303" s="55"/>
      <c r="HR303" s="55"/>
      <c r="HS303" s="55"/>
      <c r="HT303" s="55"/>
    </row>
    <row r="304" spans="1:228" s="56" customFormat="1" x14ac:dyDescent="0.25">
      <c r="A304" s="48">
        <f t="shared" si="15"/>
        <v>303</v>
      </c>
      <c r="B304" s="49">
        <v>43009</v>
      </c>
      <c r="C304" s="50">
        <v>0.42</v>
      </c>
      <c r="D304" s="51">
        <f t="shared" si="14"/>
        <v>1.0042</v>
      </c>
      <c r="E304" s="51">
        <f>ROUND(PRODUCT(D304:$D$350),6)</f>
        <v>1.171052</v>
      </c>
      <c r="F304" s="37"/>
      <c r="G304" s="21">
        <f t="shared" si="13"/>
        <v>0</v>
      </c>
      <c r="H304" s="58"/>
      <c r="I304" s="15"/>
      <c r="J304" s="30"/>
      <c r="K304" s="30"/>
      <c r="L304" s="28"/>
      <c r="M304" s="16"/>
      <c r="N304" s="16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55"/>
      <c r="CQ304" s="55"/>
      <c r="CR304" s="55"/>
      <c r="CS304" s="55"/>
      <c r="CT304" s="55"/>
      <c r="CU304" s="55"/>
      <c r="CV304" s="55"/>
      <c r="CW304" s="55"/>
      <c r="CX304" s="55"/>
      <c r="CY304" s="55"/>
      <c r="CZ304" s="55"/>
      <c r="DA304" s="55"/>
      <c r="DB304" s="55"/>
      <c r="DC304" s="55"/>
      <c r="DD304" s="55"/>
      <c r="DE304" s="55"/>
      <c r="DF304" s="55"/>
      <c r="DG304" s="55"/>
      <c r="DH304" s="55"/>
      <c r="DI304" s="55"/>
      <c r="DJ304" s="55"/>
      <c r="DK304" s="55"/>
      <c r="DL304" s="55"/>
      <c r="DM304" s="55"/>
      <c r="DN304" s="55"/>
      <c r="DO304" s="55"/>
      <c r="DP304" s="55"/>
      <c r="DQ304" s="55"/>
      <c r="DR304" s="55"/>
      <c r="DS304" s="55"/>
      <c r="DT304" s="55"/>
      <c r="DU304" s="55"/>
      <c r="DV304" s="55"/>
      <c r="DW304" s="55"/>
      <c r="DX304" s="55"/>
      <c r="DY304" s="55"/>
      <c r="DZ304" s="55"/>
      <c r="EA304" s="55"/>
      <c r="EB304" s="55"/>
      <c r="EC304" s="55"/>
      <c r="ED304" s="55"/>
      <c r="EE304" s="55"/>
      <c r="EF304" s="55"/>
      <c r="EG304" s="55"/>
      <c r="EH304" s="55"/>
      <c r="EI304" s="55"/>
      <c r="EJ304" s="55"/>
      <c r="EK304" s="55"/>
      <c r="EL304" s="55"/>
      <c r="EM304" s="55"/>
      <c r="EN304" s="55"/>
      <c r="EO304" s="55"/>
      <c r="EP304" s="55"/>
      <c r="EQ304" s="55"/>
      <c r="ER304" s="55"/>
      <c r="ES304" s="55"/>
      <c r="ET304" s="55"/>
      <c r="EU304" s="55"/>
      <c r="EV304" s="55"/>
      <c r="EW304" s="55"/>
      <c r="EX304" s="55"/>
      <c r="EY304" s="55"/>
      <c r="EZ304" s="55"/>
      <c r="FA304" s="55"/>
      <c r="FB304" s="55"/>
      <c r="FC304" s="55"/>
      <c r="FD304" s="55"/>
      <c r="FE304" s="55"/>
      <c r="FF304" s="55"/>
      <c r="FG304" s="55"/>
      <c r="FH304" s="55"/>
      <c r="FI304" s="55"/>
      <c r="FJ304" s="55"/>
      <c r="FK304" s="55"/>
      <c r="FL304" s="55"/>
      <c r="FM304" s="55"/>
      <c r="FN304" s="55"/>
      <c r="FO304" s="55"/>
      <c r="FP304" s="55"/>
      <c r="FQ304" s="55"/>
      <c r="FR304" s="55"/>
      <c r="FS304" s="55"/>
      <c r="FT304" s="55"/>
      <c r="FU304" s="55"/>
      <c r="FV304" s="55"/>
      <c r="FW304" s="55"/>
      <c r="FX304" s="55"/>
      <c r="FY304" s="55"/>
      <c r="FZ304" s="55"/>
      <c r="GA304" s="55"/>
      <c r="GB304" s="55"/>
      <c r="GC304" s="55"/>
      <c r="GD304" s="55"/>
      <c r="GE304" s="55"/>
      <c r="GF304" s="55"/>
      <c r="GG304" s="55"/>
      <c r="GH304" s="55"/>
      <c r="GI304" s="55"/>
      <c r="GJ304" s="55"/>
      <c r="GK304" s="55"/>
      <c r="GL304" s="55"/>
      <c r="GM304" s="55"/>
      <c r="GN304" s="55"/>
      <c r="GO304" s="55"/>
      <c r="GP304" s="55"/>
      <c r="GQ304" s="55"/>
      <c r="GR304" s="55"/>
      <c r="GS304" s="55"/>
      <c r="GT304" s="55"/>
      <c r="GU304" s="55"/>
      <c r="GV304" s="55"/>
      <c r="GW304" s="55"/>
      <c r="GX304" s="55"/>
      <c r="GY304" s="55"/>
      <c r="GZ304" s="55"/>
      <c r="HA304" s="55"/>
      <c r="HB304" s="55"/>
      <c r="HC304" s="55"/>
      <c r="HD304" s="55"/>
      <c r="HE304" s="55"/>
      <c r="HF304" s="55"/>
      <c r="HG304" s="55"/>
      <c r="HH304" s="55"/>
      <c r="HI304" s="55"/>
      <c r="HJ304" s="55"/>
      <c r="HK304" s="55"/>
      <c r="HL304" s="55"/>
      <c r="HM304" s="55"/>
      <c r="HN304" s="55"/>
      <c r="HO304" s="55"/>
      <c r="HP304" s="55"/>
      <c r="HQ304" s="55"/>
      <c r="HR304" s="55"/>
      <c r="HS304" s="55"/>
      <c r="HT304" s="55"/>
    </row>
    <row r="305" spans="1:228" s="56" customFormat="1" x14ac:dyDescent="0.25">
      <c r="A305" s="48">
        <f t="shared" si="15"/>
        <v>304</v>
      </c>
      <c r="B305" s="49">
        <v>43040</v>
      </c>
      <c r="C305" s="50">
        <v>0.28000000000000003</v>
      </c>
      <c r="D305" s="51">
        <f t="shared" si="14"/>
        <v>1.0027999999999999</v>
      </c>
      <c r="E305" s="51">
        <f>ROUND(PRODUCT(D305:$D$350),6)</f>
        <v>1.1661539999999999</v>
      </c>
      <c r="F305" s="37"/>
      <c r="G305" s="21">
        <f t="shared" si="13"/>
        <v>0</v>
      </c>
      <c r="H305" s="58"/>
      <c r="I305" s="15"/>
      <c r="J305" s="30"/>
      <c r="K305" s="30"/>
      <c r="L305" s="28"/>
      <c r="M305" s="16"/>
      <c r="N305" s="16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5"/>
      <c r="BQ305" s="55"/>
      <c r="BR305" s="55"/>
      <c r="BS305" s="55"/>
      <c r="BT305" s="55"/>
      <c r="BU305" s="55"/>
      <c r="BV305" s="55"/>
      <c r="BW305" s="55"/>
      <c r="BX305" s="55"/>
      <c r="BY305" s="55"/>
      <c r="BZ305" s="55"/>
      <c r="CA305" s="55"/>
      <c r="CB305" s="55"/>
      <c r="CC305" s="55"/>
      <c r="CD305" s="55"/>
      <c r="CE305" s="55"/>
      <c r="CF305" s="55"/>
      <c r="CG305" s="55"/>
      <c r="CH305" s="55"/>
      <c r="CI305" s="55"/>
      <c r="CJ305" s="55"/>
      <c r="CK305" s="55"/>
      <c r="CL305" s="55"/>
      <c r="CM305" s="55"/>
      <c r="CN305" s="55"/>
      <c r="CO305" s="55"/>
      <c r="CP305" s="55"/>
      <c r="CQ305" s="55"/>
      <c r="CR305" s="55"/>
      <c r="CS305" s="55"/>
      <c r="CT305" s="55"/>
      <c r="CU305" s="55"/>
      <c r="CV305" s="55"/>
      <c r="CW305" s="55"/>
      <c r="CX305" s="55"/>
      <c r="CY305" s="55"/>
      <c r="CZ305" s="55"/>
      <c r="DA305" s="55"/>
      <c r="DB305" s="55"/>
      <c r="DC305" s="55"/>
      <c r="DD305" s="55"/>
      <c r="DE305" s="55"/>
      <c r="DF305" s="55"/>
      <c r="DG305" s="55"/>
      <c r="DH305" s="55"/>
      <c r="DI305" s="55"/>
      <c r="DJ305" s="55"/>
      <c r="DK305" s="55"/>
      <c r="DL305" s="55"/>
      <c r="DM305" s="55"/>
      <c r="DN305" s="55"/>
      <c r="DO305" s="55"/>
      <c r="DP305" s="55"/>
      <c r="DQ305" s="55"/>
      <c r="DR305" s="55"/>
      <c r="DS305" s="55"/>
      <c r="DT305" s="55"/>
      <c r="DU305" s="55"/>
      <c r="DV305" s="55"/>
      <c r="DW305" s="55"/>
      <c r="DX305" s="55"/>
      <c r="DY305" s="55"/>
      <c r="DZ305" s="55"/>
      <c r="EA305" s="55"/>
      <c r="EB305" s="55"/>
      <c r="EC305" s="55"/>
      <c r="ED305" s="55"/>
      <c r="EE305" s="55"/>
      <c r="EF305" s="55"/>
      <c r="EG305" s="55"/>
      <c r="EH305" s="55"/>
      <c r="EI305" s="55"/>
      <c r="EJ305" s="55"/>
      <c r="EK305" s="55"/>
      <c r="EL305" s="55"/>
      <c r="EM305" s="55"/>
      <c r="EN305" s="55"/>
      <c r="EO305" s="55"/>
      <c r="EP305" s="55"/>
      <c r="EQ305" s="55"/>
      <c r="ER305" s="55"/>
      <c r="ES305" s="55"/>
      <c r="ET305" s="55"/>
      <c r="EU305" s="55"/>
      <c r="EV305" s="55"/>
      <c r="EW305" s="55"/>
      <c r="EX305" s="55"/>
      <c r="EY305" s="55"/>
      <c r="EZ305" s="55"/>
      <c r="FA305" s="55"/>
      <c r="FB305" s="55"/>
      <c r="FC305" s="55"/>
      <c r="FD305" s="55"/>
      <c r="FE305" s="55"/>
      <c r="FF305" s="55"/>
      <c r="FG305" s="55"/>
      <c r="FH305" s="55"/>
      <c r="FI305" s="55"/>
      <c r="FJ305" s="55"/>
      <c r="FK305" s="55"/>
      <c r="FL305" s="55"/>
      <c r="FM305" s="55"/>
      <c r="FN305" s="55"/>
      <c r="FO305" s="55"/>
      <c r="FP305" s="55"/>
      <c r="FQ305" s="55"/>
      <c r="FR305" s="55"/>
      <c r="FS305" s="55"/>
      <c r="FT305" s="55"/>
      <c r="FU305" s="55"/>
      <c r="FV305" s="55"/>
      <c r="FW305" s="55"/>
      <c r="FX305" s="55"/>
      <c r="FY305" s="55"/>
      <c r="FZ305" s="55"/>
      <c r="GA305" s="55"/>
      <c r="GB305" s="55"/>
      <c r="GC305" s="55"/>
      <c r="GD305" s="55"/>
      <c r="GE305" s="55"/>
      <c r="GF305" s="55"/>
      <c r="GG305" s="55"/>
      <c r="GH305" s="55"/>
      <c r="GI305" s="55"/>
      <c r="GJ305" s="55"/>
      <c r="GK305" s="55"/>
      <c r="GL305" s="55"/>
      <c r="GM305" s="55"/>
      <c r="GN305" s="55"/>
      <c r="GO305" s="55"/>
      <c r="GP305" s="55"/>
      <c r="GQ305" s="55"/>
      <c r="GR305" s="55"/>
      <c r="GS305" s="55"/>
      <c r="GT305" s="55"/>
      <c r="GU305" s="55"/>
      <c r="GV305" s="55"/>
      <c r="GW305" s="55"/>
      <c r="GX305" s="55"/>
      <c r="GY305" s="55"/>
      <c r="GZ305" s="55"/>
      <c r="HA305" s="55"/>
      <c r="HB305" s="55"/>
      <c r="HC305" s="55"/>
      <c r="HD305" s="55"/>
      <c r="HE305" s="55"/>
      <c r="HF305" s="55"/>
      <c r="HG305" s="55"/>
      <c r="HH305" s="55"/>
      <c r="HI305" s="55"/>
      <c r="HJ305" s="55"/>
      <c r="HK305" s="55"/>
      <c r="HL305" s="55"/>
      <c r="HM305" s="55"/>
      <c r="HN305" s="55"/>
      <c r="HO305" s="55"/>
      <c r="HP305" s="55"/>
      <c r="HQ305" s="55"/>
      <c r="HR305" s="55"/>
      <c r="HS305" s="55"/>
      <c r="HT305" s="55"/>
    </row>
    <row r="306" spans="1:228" s="56" customFormat="1" x14ac:dyDescent="0.25">
      <c r="A306" s="48">
        <f t="shared" si="15"/>
        <v>305</v>
      </c>
      <c r="B306" s="22" t="s">
        <v>2</v>
      </c>
      <c r="C306" s="23">
        <f>C307</f>
        <v>0.44</v>
      </c>
      <c r="D306" s="24" t="s">
        <v>1</v>
      </c>
      <c r="E306" s="51">
        <f>ROUND(PRODUCT(D306:$D$350),6)</f>
        <v>1.162898</v>
      </c>
      <c r="F306" s="37"/>
      <c r="G306" s="26">
        <f t="shared" si="13"/>
        <v>0</v>
      </c>
      <c r="H306" s="58"/>
      <c r="I306" s="15"/>
      <c r="J306" s="30"/>
      <c r="K306" s="30"/>
      <c r="L306" s="28"/>
      <c r="M306" s="16"/>
      <c r="N306" s="16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/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55"/>
      <c r="CQ306" s="55"/>
      <c r="CR306" s="55"/>
      <c r="CS306" s="55"/>
      <c r="CT306" s="55"/>
      <c r="CU306" s="55"/>
      <c r="CV306" s="55"/>
      <c r="CW306" s="55"/>
      <c r="CX306" s="55"/>
      <c r="CY306" s="55"/>
      <c r="CZ306" s="55"/>
      <c r="DA306" s="55"/>
      <c r="DB306" s="55"/>
      <c r="DC306" s="55"/>
      <c r="DD306" s="55"/>
      <c r="DE306" s="55"/>
      <c r="DF306" s="55"/>
      <c r="DG306" s="55"/>
      <c r="DH306" s="55"/>
      <c r="DI306" s="55"/>
      <c r="DJ306" s="55"/>
      <c r="DK306" s="55"/>
      <c r="DL306" s="55"/>
      <c r="DM306" s="55"/>
      <c r="DN306" s="55"/>
      <c r="DO306" s="55"/>
      <c r="DP306" s="55"/>
      <c r="DQ306" s="55"/>
      <c r="DR306" s="55"/>
      <c r="DS306" s="55"/>
      <c r="DT306" s="55"/>
      <c r="DU306" s="55"/>
      <c r="DV306" s="55"/>
      <c r="DW306" s="55"/>
      <c r="DX306" s="55"/>
      <c r="DY306" s="55"/>
      <c r="DZ306" s="55"/>
      <c r="EA306" s="55"/>
      <c r="EB306" s="55"/>
      <c r="EC306" s="55"/>
      <c r="ED306" s="55"/>
      <c r="EE306" s="55"/>
      <c r="EF306" s="55"/>
      <c r="EG306" s="55"/>
      <c r="EH306" s="55"/>
      <c r="EI306" s="55"/>
      <c r="EJ306" s="55"/>
      <c r="EK306" s="55"/>
      <c r="EL306" s="55"/>
      <c r="EM306" s="55"/>
      <c r="EN306" s="55"/>
      <c r="EO306" s="55"/>
      <c r="EP306" s="55"/>
      <c r="EQ306" s="55"/>
      <c r="ER306" s="55"/>
      <c r="ES306" s="55"/>
      <c r="ET306" s="55"/>
      <c r="EU306" s="55"/>
      <c r="EV306" s="55"/>
      <c r="EW306" s="55"/>
      <c r="EX306" s="55"/>
      <c r="EY306" s="55"/>
      <c r="EZ306" s="55"/>
      <c r="FA306" s="55"/>
      <c r="FB306" s="55"/>
      <c r="FC306" s="55"/>
      <c r="FD306" s="55"/>
      <c r="FE306" s="55"/>
      <c r="FF306" s="55"/>
      <c r="FG306" s="55"/>
      <c r="FH306" s="55"/>
      <c r="FI306" s="55"/>
      <c r="FJ306" s="55"/>
      <c r="FK306" s="55"/>
      <c r="FL306" s="55"/>
      <c r="FM306" s="55"/>
      <c r="FN306" s="55"/>
      <c r="FO306" s="55"/>
      <c r="FP306" s="55"/>
      <c r="FQ306" s="55"/>
      <c r="FR306" s="55"/>
      <c r="FS306" s="55"/>
      <c r="FT306" s="55"/>
      <c r="FU306" s="55"/>
      <c r="FV306" s="55"/>
      <c r="FW306" s="55"/>
      <c r="FX306" s="55"/>
      <c r="FY306" s="55"/>
      <c r="FZ306" s="55"/>
      <c r="GA306" s="55"/>
      <c r="GB306" s="55"/>
      <c r="GC306" s="55"/>
      <c r="GD306" s="55"/>
      <c r="GE306" s="55"/>
      <c r="GF306" s="55"/>
      <c r="GG306" s="55"/>
      <c r="GH306" s="55"/>
      <c r="GI306" s="55"/>
      <c r="GJ306" s="55"/>
      <c r="GK306" s="55"/>
      <c r="GL306" s="55"/>
      <c r="GM306" s="55"/>
      <c r="GN306" s="55"/>
      <c r="GO306" s="55"/>
      <c r="GP306" s="55"/>
      <c r="GQ306" s="55"/>
      <c r="GR306" s="55"/>
      <c r="GS306" s="55"/>
      <c r="GT306" s="55"/>
      <c r="GU306" s="55"/>
      <c r="GV306" s="55"/>
      <c r="GW306" s="55"/>
      <c r="GX306" s="55"/>
      <c r="GY306" s="55"/>
      <c r="GZ306" s="55"/>
      <c r="HA306" s="55"/>
      <c r="HB306" s="55"/>
      <c r="HC306" s="55"/>
      <c r="HD306" s="55"/>
      <c r="HE306" s="55"/>
      <c r="HF306" s="55"/>
      <c r="HG306" s="55"/>
      <c r="HH306" s="55"/>
      <c r="HI306" s="55"/>
      <c r="HJ306" s="55"/>
      <c r="HK306" s="55"/>
      <c r="HL306" s="55"/>
      <c r="HM306" s="55"/>
      <c r="HN306" s="55"/>
      <c r="HO306" s="55"/>
      <c r="HP306" s="55"/>
      <c r="HQ306" s="55"/>
      <c r="HR306" s="55"/>
      <c r="HS306" s="55"/>
      <c r="HT306" s="55"/>
    </row>
    <row r="307" spans="1:228" s="56" customFormat="1" x14ac:dyDescent="0.25">
      <c r="A307" s="48">
        <f t="shared" si="15"/>
        <v>306</v>
      </c>
      <c r="B307" s="49">
        <v>43070</v>
      </c>
      <c r="C307" s="50">
        <v>0.44</v>
      </c>
      <c r="D307" s="51">
        <f>ROUND(1+C307/100,6)</f>
        <v>1.0044</v>
      </c>
      <c r="E307" s="51">
        <f>ROUND(PRODUCT(D307:$D$350),6)</f>
        <v>1.162898</v>
      </c>
      <c r="F307" s="37"/>
      <c r="G307" s="21">
        <f>ROUND(F307*E307,2)</f>
        <v>0</v>
      </c>
      <c r="H307" s="58"/>
      <c r="I307" s="15"/>
      <c r="J307" s="30"/>
      <c r="K307" s="30"/>
      <c r="L307" s="28"/>
      <c r="M307" s="16"/>
      <c r="N307" s="16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/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55"/>
      <c r="CQ307" s="55"/>
      <c r="CR307" s="55"/>
      <c r="CS307" s="55"/>
      <c r="CT307" s="55"/>
      <c r="CU307" s="55"/>
      <c r="CV307" s="55"/>
      <c r="CW307" s="55"/>
      <c r="CX307" s="55"/>
      <c r="CY307" s="55"/>
      <c r="CZ307" s="55"/>
      <c r="DA307" s="55"/>
      <c r="DB307" s="55"/>
      <c r="DC307" s="55"/>
      <c r="DD307" s="55"/>
      <c r="DE307" s="55"/>
      <c r="DF307" s="55"/>
      <c r="DG307" s="55"/>
      <c r="DH307" s="55"/>
      <c r="DI307" s="55"/>
      <c r="DJ307" s="55"/>
      <c r="DK307" s="55"/>
      <c r="DL307" s="55"/>
      <c r="DM307" s="55"/>
      <c r="DN307" s="55"/>
      <c r="DO307" s="55"/>
      <c r="DP307" s="55"/>
      <c r="DQ307" s="55"/>
      <c r="DR307" s="55"/>
      <c r="DS307" s="55"/>
      <c r="DT307" s="55"/>
      <c r="DU307" s="55"/>
      <c r="DV307" s="55"/>
      <c r="DW307" s="55"/>
      <c r="DX307" s="55"/>
      <c r="DY307" s="55"/>
      <c r="DZ307" s="55"/>
      <c r="EA307" s="55"/>
      <c r="EB307" s="55"/>
      <c r="EC307" s="55"/>
      <c r="ED307" s="55"/>
      <c r="EE307" s="55"/>
      <c r="EF307" s="55"/>
      <c r="EG307" s="55"/>
      <c r="EH307" s="55"/>
      <c r="EI307" s="55"/>
      <c r="EJ307" s="55"/>
      <c r="EK307" s="55"/>
      <c r="EL307" s="55"/>
      <c r="EM307" s="55"/>
      <c r="EN307" s="55"/>
      <c r="EO307" s="55"/>
      <c r="EP307" s="55"/>
      <c r="EQ307" s="55"/>
      <c r="ER307" s="55"/>
      <c r="ES307" s="55"/>
      <c r="ET307" s="55"/>
      <c r="EU307" s="55"/>
      <c r="EV307" s="55"/>
      <c r="EW307" s="55"/>
      <c r="EX307" s="55"/>
      <c r="EY307" s="55"/>
      <c r="EZ307" s="55"/>
      <c r="FA307" s="55"/>
      <c r="FB307" s="55"/>
      <c r="FC307" s="55"/>
      <c r="FD307" s="55"/>
      <c r="FE307" s="55"/>
      <c r="FF307" s="55"/>
      <c r="FG307" s="55"/>
      <c r="FH307" s="55"/>
      <c r="FI307" s="55"/>
      <c r="FJ307" s="55"/>
      <c r="FK307" s="55"/>
      <c r="FL307" s="55"/>
      <c r="FM307" s="55"/>
      <c r="FN307" s="55"/>
      <c r="FO307" s="55"/>
      <c r="FP307" s="55"/>
      <c r="FQ307" s="55"/>
      <c r="FR307" s="55"/>
      <c r="FS307" s="55"/>
      <c r="FT307" s="55"/>
      <c r="FU307" s="55"/>
      <c r="FV307" s="55"/>
      <c r="FW307" s="55"/>
      <c r="FX307" s="55"/>
      <c r="FY307" s="55"/>
      <c r="FZ307" s="55"/>
      <c r="GA307" s="55"/>
      <c r="GB307" s="55"/>
      <c r="GC307" s="55"/>
      <c r="GD307" s="55"/>
      <c r="GE307" s="55"/>
      <c r="GF307" s="55"/>
      <c r="GG307" s="55"/>
      <c r="GH307" s="55"/>
      <c r="GI307" s="55"/>
      <c r="GJ307" s="55"/>
      <c r="GK307" s="55"/>
      <c r="GL307" s="55"/>
      <c r="GM307" s="55"/>
      <c r="GN307" s="55"/>
      <c r="GO307" s="55"/>
      <c r="GP307" s="55"/>
      <c r="GQ307" s="55"/>
      <c r="GR307" s="55"/>
      <c r="GS307" s="55"/>
      <c r="GT307" s="55"/>
      <c r="GU307" s="55"/>
      <c r="GV307" s="55"/>
      <c r="GW307" s="55"/>
      <c r="GX307" s="55"/>
      <c r="GY307" s="55"/>
      <c r="GZ307" s="55"/>
      <c r="HA307" s="55"/>
      <c r="HB307" s="55"/>
      <c r="HC307" s="55"/>
      <c r="HD307" s="55"/>
      <c r="HE307" s="55"/>
      <c r="HF307" s="55"/>
      <c r="HG307" s="55"/>
      <c r="HH307" s="55"/>
      <c r="HI307" s="55"/>
      <c r="HJ307" s="55"/>
      <c r="HK307" s="55"/>
      <c r="HL307" s="55"/>
      <c r="HM307" s="55"/>
      <c r="HN307" s="55"/>
      <c r="HO307" s="55"/>
      <c r="HP307" s="55"/>
      <c r="HQ307" s="55"/>
      <c r="HR307" s="55"/>
    </row>
    <row r="308" spans="1:228" s="56" customFormat="1" x14ac:dyDescent="0.25">
      <c r="A308" s="48">
        <f t="shared" si="15"/>
        <v>307</v>
      </c>
      <c r="B308" s="49">
        <v>43101</v>
      </c>
      <c r="C308" s="50">
        <v>0.28999999999999998</v>
      </c>
      <c r="D308" s="51">
        <f>ROUND(1+C308/100,6)</f>
        <v>1.0028999999999999</v>
      </c>
      <c r="E308" s="51">
        <f>ROUND(PRODUCT(D308:$D$350),6)</f>
        <v>1.1578029999999999</v>
      </c>
      <c r="F308" s="37"/>
      <c r="G308" s="21">
        <f t="shared" ref="G308:G311" si="16">ROUND(F308*E308,2)</f>
        <v>0</v>
      </c>
      <c r="H308" s="60"/>
      <c r="I308" s="15"/>
      <c r="J308" s="30"/>
      <c r="K308" s="30"/>
      <c r="L308" s="28"/>
      <c r="M308" s="16"/>
      <c r="N308" s="16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/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55"/>
      <c r="CQ308" s="55"/>
      <c r="CR308" s="55"/>
      <c r="CS308" s="55"/>
      <c r="CT308" s="55"/>
      <c r="CU308" s="55"/>
      <c r="CV308" s="55"/>
      <c r="CW308" s="55"/>
      <c r="CX308" s="55"/>
      <c r="CY308" s="55"/>
      <c r="CZ308" s="55"/>
      <c r="DA308" s="55"/>
      <c r="DB308" s="55"/>
      <c r="DC308" s="55"/>
      <c r="DD308" s="55"/>
      <c r="DE308" s="55"/>
      <c r="DF308" s="55"/>
      <c r="DG308" s="55"/>
      <c r="DH308" s="55"/>
      <c r="DI308" s="55"/>
      <c r="DJ308" s="55"/>
      <c r="DK308" s="55"/>
      <c r="DL308" s="55"/>
      <c r="DM308" s="55"/>
      <c r="DN308" s="55"/>
      <c r="DO308" s="55"/>
      <c r="DP308" s="55"/>
      <c r="DQ308" s="55"/>
      <c r="DR308" s="55"/>
      <c r="DS308" s="55"/>
      <c r="DT308" s="55"/>
      <c r="DU308" s="55"/>
      <c r="DV308" s="55"/>
      <c r="DW308" s="55"/>
      <c r="DX308" s="55"/>
      <c r="DY308" s="55"/>
      <c r="DZ308" s="55"/>
      <c r="EA308" s="55"/>
      <c r="EB308" s="55"/>
      <c r="EC308" s="55"/>
      <c r="ED308" s="55"/>
      <c r="EE308" s="55"/>
      <c r="EF308" s="55"/>
      <c r="EG308" s="55"/>
      <c r="EH308" s="55"/>
      <c r="EI308" s="55"/>
      <c r="EJ308" s="55"/>
      <c r="EK308" s="55"/>
      <c r="EL308" s="55"/>
      <c r="EM308" s="55"/>
      <c r="EN308" s="55"/>
      <c r="EO308" s="55"/>
      <c r="EP308" s="55"/>
      <c r="EQ308" s="55"/>
      <c r="ER308" s="55"/>
      <c r="ES308" s="55"/>
      <c r="ET308" s="55"/>
      <c r="EU308" s="55"/>
      <c r="EV308" s="55"/>
      <c r="EW308" s="55"/>
      <c r="EX308" s="55"/>
      <c r="EY308" s="55"/>
      <c r="EZ308" s="55"/>
      <c r="FA308" s="55"/>
      <c r="FB308" s="55"/>
      <c r="FC308" s="55"/>
      <c r="FD308" s="55"/>
      <c r="FE308" s="55"/>
      <c r="FF308" s="55"/>
      <c r="FG308" s="55"/>
      <c r="FH308" s="55"/>
      <c r="FI308" s="55"/>
      <c r="FJ308" s="55"/>
      <c r="FK308" s="55"/>
      <c r="FL308" s="55"/>
      <c r="FM308" s="55"/>
      <c r="FN308" s="55"/>
      <c r="FO308" s="55"/>
      <c r="FP308" s="55"/>
      <c r="FQ308" s="55"/>
      <c r="FR308" s="55"/>
      <c r="FS308" s="55"/>
      <c r="FT308" s="55"/>
      <c r="FU308" s="55"/>
      <c r="FV308" s="55"/>
      <c r="FW308" s="55"/>
      <c r="FX308" s="55"/>
      <c r="FY308" s="55"/>
      <c r="FZ308" s="55"/>
      <c r="GA308" s="55"/>
      <c r="GB308" s="55"/>
      <c r="GC308" s="55"/>
      <c r="GD308" s="55"/>
      <c r="GE308" s="55"/>
      <c r="GF308" s="55"/>
      <c r="GG308" s="55"/>
      <c r="GH308" s="55"/>
      <c r="GI308" s="55"/>
      <c r="GJ308" s="55"/>
      <c r="GK308" s="55"/>
      <c r="GL308" s="55"/>
      <c r="GM308" s="55"/>
      <c r="GN308" s="55"/>
      <c r="GO308" s="55"/>
      <c r="GP308" s="55"/>
      <c r="GQ308" s="55"/>
      <c r="GR308" s="55"/>
      <c r="GS308" s="55"/>
      <c r="GT308" s="55"/>
      <c r="GU308" s="55"/>
      <c r="GV308" s="55"/>
      <c r="GW308" s="55"/>
      <c r="GX308" s="55"/>
      <c r="GY308" s="55"/>
      <c r="GZ308" s="55"/>
      <c r="HA308" s="55"/>
      <c r="HB308" s="55"/>
      <c r="HC308" s="55"/>
      <c r="HD308" s="55"/>
      <c r="HE308" s="55"/>
      <c r="HF308" s="55"/>
      <c r="HG308" s="55"/>
      <c r="HH308" s="55"/>
      <c r="HI308" s="55"/>
      <c r="HJ308" s="55"/>
      <c r="HK308" s="55"/>
      <c r="HL308" s="55"/>
      <c r="HM308" s="55"/>
      <c r="HN308" s="55"/>
      <c r="HO308" s="55"/>
      <c r="HP308" s="55"/>
      <c r="HQ308" s="55"/>
      <c r="HR308" s="55"/>
    </row>
    <row r="309" spans="1:228" s="56" customFormat="1" x14ac:dyDescent="0.25">
      <c r="A309" s="48">
        <f t="shared" si="15"/>
        <v>308</v>
      </c>
      <c r="B309" s="49">
        <v>43132</v>
      </c>
      <c r="C309" s="50">
        <v>0.32</v>
      </c>
      <c r="D309" s="51">
        <f>ROUND(1+C309/100,6)</f>
        <v>1.0032000000000001</v>
      </c>
      <c r="E309" s="51">
        <f>ROUND(PRODUCT(D309:$D$350),6)</f>
        <v>1.1544559999999999</v>
      </c>
      <c r="F309" s="37"/>
      <c r="G309" s="21">
        <f t="shared" si="16"/>
        <v>0</v>
      </c>
      <c r="H309" s="60"/>
      <c r="I309" s="15"/>
      <c r="J309" s="30"/>
      <c r="K309" s="30"/>
      <c r="L309" s="28"/>
      <c r="M309" s="59"/>
      <c r="N309" s="16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/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55"/>
      <c r="CQ309" s="55"/>
      <c r="CR309" s="55"/>
      <c r="CS309" s="55"/>
      <c r="CT309" s="55"/>
      <c r="CU309" s="55"/>
      <c r="CV309" s="55"/>
      <c r="CW309" s="55"/>
      <c r="CX309" s="55"/>
      <c r="CY309" s="55"/>
      <c r="CZ309" s="55"/>
      <c r="DA309" s="55"/>
      <c r="DB309" s="55"/>
      <c r="DC309" s="55"/>
      <c r="DD309" s="55"/>
      <c r="DE309" s="55"/>
      <c r="DF309" s="55"/>
      <c r="DG309" s="55"/>
      <c r="DH309" s="55"/>
      <c r="DI309" s="55"/>
      <c r="DJ309" s="55"/>
      <c r="DK309" s="55"/>
      <c r="DL309" s="55"/>
      <c r="DM309" s="55"/>
      <c r="DN309" s="55"/>
      <c r="DO309" s="55"/>
      <c r="DP309" s="55"/>
      <c r="DQ309" s="55"/>
      <c r="DR309" s="55"/>
      <c r="DS309" s="55"/>
      <c r="DT309" s="55"/>
      <c r="DU309" s="55"/>
      <c r="DV309" s="55"/>
      <c r="DW309" s="55"/>
      <c r="DX309" s="55"/>
      <c r="DY309" s="55"/>
      <c r="DZ309" s="55"/>
      <c r="EA309" s="55"/>
      <c r="EB309" s="55"/>
      <c r="EC309" s="55"/>
      <c r="ED309" s="55"/>
      <c r="EE309" s="55"/>
      <c r="EF309" s="55"/>
      <c r="EG309" s="55"/>
      <c r="EH309" s="55"/>
      <c r="EI309" s="55"/>
      <c r="EJ309" s="55"/>
      <c r="EK309" s="55"/>
      <c r="EL309" s="55"/>
      <c r="EM309" s="55"/>
      <c r="EN309" s="55"/>
      <c r="EO309" s="55"/>
      <c r="EP309" s="55"/>
      <c r="EQ309" s="55"/>
      <c r="ER309" s="55"/>
      <c r="ES309" s="55"/>
      <c r="ET309" s="55"/>
      <c r="EU309" s="55"/>
      <c r="EV309" s="55"/>
      <c r="EW309" s="55"/>
      <c r="EX309" s="55"/>
      <c r="EY309" s="55"/>
      <c r="EZ309" s="55"/>
      <c r="FA309" s="55"/>
      <c r="FB309" s="55"/>
      <c r="FC309" s="55"/>
      <c r="FD309" s="55"/>
      <c r="FE309" s="55"/>
      <c r="FF309" s="55"/>
      <c r="FG309" s="55"/>
      <c r="FH309" s="55"/>
      <c r="FI309" s="55"/>
      <c r="FJ309" s="55"/>
      <c r="FK309" s="55"/>
      <c r="FL309" s="55"/>
      <c r="FM309" s="55"/>
      <c r="FN309" s="55"/>
      <c r="FO309" s="55"/>
      <c r="FP309" s="55"/>
      <c r="FQ309" s="55"/>
      <c r="FR309" s="55"/>
      <c r="FS309" s="55"/>
      <c r="FT309" s="55"/>
      <c r="FU309" s="55"/>
      <c r="FV309" s="55"/>
      <c r="FW309" s="55"/>
      <c r="FX309" s="55"/>
      <c r="FY309" s="55"/>
      <c r="FZ309" s="55"/>
      <c r="GA309" s="55"/>
      <c r="GB309" s="55"/>
      <c r="GC309" s="55"/>
      <c r="GD309" s="55"/>
      <c r="GE309" s="55"/>
      <c r="GF309" s="55"/>
      <c r="GG309" s="55"/>
      <c r="GH309" s="55"/>
      <c r="GI309" s="55"/>
      <c r="GJ309" s="55"/>
      <c r="GK309" s="55"/>
      <c r="GL309" s="55"/>
      <c r="GM309" s="55"/>
      <c r="GN309" s="55"/>
      <c r="GO309" s="55"/>
      <c r="GP309" s="55"/>
      <c r="GQ309" s="55"/>
      <c r="GR309" s="55"/>
      <c r="GS309" s="55"/>
      <c r="GT309" s="55"/>
      <c r="GU309" s="55"/>
      <c r="GV309" s="55"/>
      <c r="GW309" s="55"/>
      <c r="GX309" s="55"/>
      <c r="GY309" s="55"/>
      <c r="GZ309" s="55"/>
      <c r="HA309" s="55"/>
      <c r="HB309" s="55"/>
      <c r="HC309" s="55"/>
      <c r="HD309" s="55"/>
      <c r="HE309" s="55"/>
      <c r="HF309" s="55"/>
      <c r="HG309" s="55"/>
      <c r="HH309" s="55"/>
      <c r="HI309" s="55"/>
      <c r="HJ309" s="55"/>
      <c r="HK309" s="55"/>
      <c r="HL309" s="55"/>
      <c r="HM309" s="55"/>
      <c r="HN309" s="55"/>
      <c r="HO309" s="55"/>
      <c r="HP309" s="55"/>
      <c r="HQ309" s="55"/>
      <c r="HR309" s="55"/>
    </row>
    <row r="310" spans="1:228" s="56" customFormat="1" ht="15.75" customHeight="1" x14ac:dyDescent="0.25">
      <c r="A310" s="48">
        <f t="shared" si="15"/>
        <v>309</v>
      </c>
      <c r="B310" s="49">
        <v>43160</v>
      </c>
      <c r="C310" s="50">
        <v>0.09</v>
      </c>
      <c r="D310" s="51">
        <f>ROUND(1+C310/100,6)</f>
        <v>1.0008999999999999</v>
      </c>
      <c r="E310" s="51">
        <f>ROUND(PRODUCT(D310:$D$350),6)</f>
        <v>1.150773</v>
      </c>
      <c r="F310" s="37"/>
      <c r="G310" s="21">
        <f t="shared" si="16"/>
        <v>0</v>
      </c>
      <c r="H310" s="60"/>
      <c r="I310" s="15"/>
      <c r="J310" s="30"/>
      <c r="K310" s="30"/>
      <c r="L310" s="28"/>
      <c r="M310" s="59"/>
      <c r="N310" s="16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/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55"/>
      <c r="CQ310" s="55"/>
      <c r="CR310" s="55"/>
      <c r="CS310" s="55"/>
      <c r="CT310" s="55"/>
      <c r="CU310" s="55"/>
      <c r="CV310" s="55"/>
      <c r="CW310" s="55"/>
      <c r="CX310" s="55"/>
      <c r="CY310" s="55"/>
      <c r="CZ310" s="55"/>
      <c r="DA310" s="55"/>
      <c r="DB310" s="55"/>
      <c r="DC310" s="55"/>
      <c r="DD310" s="55"/>
      <c r="DE310" s="55"/>
      <c r="DF310" s="55"/>
      <c r="DG310" s="55"/>
      <c r="DH310" s="55"/>
      <c r="DI310" s="55"/>
      <c r="DJ310" s="55"/>
      <c r="DK310" s="55"/>
      <c r="DL310" s="55"/>
      <c r="DM310" s="55"/>
      <c r="DN310" s="55"/>
      <c r="DO310" s="55"/>
      <c r="DP310" s="55"/>
      <c r="DQ310" s="55"/>
      <c r="DR310" s="55"/>
      <c r="DS310" s="55"/>
      <c r="DT310" s="55"/>
      <c r="DU310" s="55"/>
      <c r="DV310" s="55"/>
      <c r="DW310" s="55"/>
      <c r="DX310" s="55"/>
      <c r="DY310" s="55"/>
      <c r="DZ310" s="55"/>
      <c r="EA310" s="55"/>
      <c r="EB310" s="55"/>
      <c r="EC310" s="55"/>
      <c r="ED310" s="55"/>
      <c r="EE310" s="55"/>
      <c r="EF310" s="55"/>
      <c r="EG310" s="55"/>
      <c r="EH310" s="55"/>
      <c r="EI310" s="55"/>
      <c r="EJ310" s="55"/>
      <c r="EK310" s="55"/>
      <c r="EL310" s="55"/>
      <c r="EM310" s="55"/>
      <c r="EN310" s="55"/>
      <c r="EO310" s="55"/>
      <c r="EP310" s="55"/>
      <c r="EQ310" s="55"/>
      <c r="ER310" s="55"/>
      <c r="ES310" s="55"/>
      <c r="ET310" s="55"/>
      <c r="EU310" s="55"/>
      <c r="EV310" s="55"/>
      <c r="EW310" s="55"/>
      <c r="EX310" s="55"/>
      <c r="EY310" s="55"/>
      <c r="EZ310" s="55"/>
      <c r="FA310" s="55"/>
      <c r="FB310" s="55"/>
      <c r="FC310" s="55"/>
      <c r="FD310" s="55"/>
      <c r="FE310" s="55"/>
      <c r="FF310" s="55"/>
      <c r="FG310" s="55"/>
      <c r="FH310" s="55"/>
      <c r="FI310" s="55"/>
      <c r="FJ310" s="55"/>
      <c r="FK310" s="55"/>
      <c r="FL310" s="55"/>
      <c r="FM310" s="55"/>
      <c r="FN310" s="55"/>
      <c r="FO310" s="55"/>
      <c r="FP310" s="55"/>
      <c r="FQ310" s="55"/>
      <c r="FR310" s="55"/>
      <c r="FS310" s="55"/>
      <c r="FT310" s="55"/>
      <c r="FU310" s="55"/>
      <c r="FV310" s="55"/>
      <c r="FW310" s="55"/>
      <c r="FX310" s="55"/>
      <c r="FY310" s="55"/>
      <c r="FZ310" s="55"/>
      <c r="GA310" s="55"/>
      <c r="GB310" s="55"/>
      <c r="GC310" s="55"/>
      <c r="GD310" s="55"/>
      <c r="GE310" s="55"/>
      <c r="GF310" s="55"/>
      <c r="GG310" s="55"/>
      <c r="GH310" s="55"/>
      <c r="GI310" s="55"/>
      <c r="GJ310" s="55"/>
      <c r="GK310" s="55"/>
      <c r="GL310" s="55"/>
      <c r="GM310" s="55"/>
      <c r="GN310" s="55"/>
      <c r="GO310" s="55"/>
      <c r="GP310" s="55"/>
      <c r="GQ310" s="55"/>
      <c r="GR310" s="55"/>
      <c r="GS310" s="55"/>
      <c r="GT310" s="55"/>
      <c r="GU310" s="55"/>
      <c r="GV310" s="55"/>
      <c r="GW310" s="55"/>
      <c r="GX310" s="55"/>
      <c r="GY310" s="55"/>
      <c r="GZ310" s="55"/>
      <c r="HA310" s="55"/>
      <c r="HB310" s="55"/>
      <c r="HC310" s="55"/>
      <c r="HD310" s="55"/>
      <c r="HE310" s="55"/>
      <c r="HF310" s="55"/>
      <c r="HG310" s="55"/>
      <c r="HH310" s="55"/>
      <c r="HI310" s="55"/>
      <c r="HJ310" s="55"/>
      <c r="HK310" s="55"/>
      <c r="HL310" s="55"/>
      <c r="HM310" s="55"/>
      <c r="HN310" s="55"/>
      <c r="HO310" s="55"/>
      <c r="HP310" s="55"/>
      <c r="HQ310" s="55"/>
      <c r="HR310" s="55"/>
    </row>
    <row r="311" spans="1:228" s="56" customFormat="1" ht="15.75" customHeight="1" x14ac:dyDescent="0.25">
      <c r="A311" s="48">
        <f>A310+1</f>
        <v>310</v>
      </c>
      <c r="B311" s="49">
        <v>43191</v>
      </c>
      <c r="C311" s="50">
        <v>0.22</v>
      </c>
      <c r="D311" s="51">
        <f t="shared" ref="D311" si="17">ROUND(1+C311/100,6)</f>
        <v>1.0022</v>
      </c>
      <c r="E311" s="51">
        <f>ROUND(PRODUCT(D311:$D$350),6)</f>
        <v>1.1497379999999999</v>
      </c>
      <c r="F311" s="37"/>
      <c r="G311" s="21">
        <f t="shared" si="16"/>
        <v>0</v>
      </c>
      <c r="H311" s="60"/>
      <c r="I311" s="15"/>
      <c r="J311" s="30"/>
      <c r="K311" s="30"/>
      <c r="L311" s="28"/>
      <c r="M311" s="59"/>
      <c r="N311" s="16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/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55"/>
      <c r="CQ311" s="55"/>
      <c r="CR311" s="55"/>
      <c r="CS311" s="55"/>
      <c r="CT311" s="55"/>
      <c r="CU311" s="55"/>
      <c r="CV311" s="55"/>
      <c r="CW311" s="55"/>
      <c r="CX311" s="55"/>
      <c r="CY311" s="55"/>
      <c r="CZ311" s="55"/>
      <c r="DA311" s="55"/>
      <c r="DB311" s="55"/>
      <c r="DC311" s="55"/>
      <c r="DD311" s="55"/>
      <c r="DE311" s="55"/>
      <c r="DF311" s="55"/>
      <c r="DG311" s="55"/>
      <c r="DH311" s="55"/>
      <c r="DI311" s="55"/>
      <c r="DJ311" s="55"/>
      <c r="DK311" s="55"/>
      <c r="DL311" s="55"/>
      <c r="DM311" s="55"/>
      <c r="DN311" s="55"/>
      <c r="DO311" s="55"/>
      <c r="DP311" s="55"/>
      <c r="DQ311" s="55"/>
      <c r="DR311" s="55"/>
      <c r="DS311" s="55"/>
      <c r="DT311" s="55"/>
      <c r="DU311" s="55"/>
      <c r="DV311" s="55"/>
      <c r="DW311" s="55"/>
      <c r="DX311" s="55"/>
      <c r="DY311" s="55"/>
      <c r="DZ311" s="55"/>
      <c r="EA311" s="55"/>
      <c r="EB311" s="55"/>
      <c r="EC311" s="55"/>
      <c r="ED311" s="55"/>
      <c r="EE311" s="55"/>
      <c r="EF311" s="55"/>
      <c r="EG311" s="55"/>
      <c r="EH311" s="55"/>
      <c r="EI311" s="55"/>
      <c r="EJ311" s="55"/>
      <c r="EK311" s="55"/>
      <c r="EL311" s="55"/>
      <c r="EM311" s="55"/>
      <c r="EN311" s="55"/>
      <c r="EO311" s="55"/>
      <c r="EP311" s="55"/>
      <c r="EQ311" s="55"/>
      <c r="ER311" s="55"/>
      <c r="ES311" s="55"/>
      <c r="ET311" s="55"/>
      <c r="EU311" s="55"/>
      <c r="EV311" s="55"/>
      <c r="EW311" s="55"/>
      <c r="EX311" s="55"/>
      <c r="EY311" s="55"/>
      <c r="EZ311" s="55"/>
      <c r="FA311" s="55"/>
      <c r="FB311" s="55"/>
      <c r="FC311" s="55"/>
      <c r="FD311" s="55"/>
      <c r="FE311" s="55"/>
      <c r="FF311" s="55"/>
      <c r="FG311" s="55"/>
      <c r="FH311" s="55"/>
      <c r="FI311" s="55"/>
      <c r="FJ311" s="55"/>
      <c r="FK311" s="55"/>
      <c r="FL311" s="55"/>
      <c r="FM311" s="55"/>
      <c r="FN311" s="55"/>
      <c r="FO311" s="55"/>
      <c r="FP311" s="55"/>
      <c r="FQ311" s="55"/>
      <c r="FR311" s="55"/>
      <c r="FS311" s="55"/>
      <c r="FT311" s="55"/>
      <c r="FU311" s="55"/>
      <c r="FV311" s="55"/>
      <c r="FW311" s="55"/>
      <c r="FX311" s="55"/>
      <c r="FY311" s="55"/>
      <c r="FZ311" s="55"/>
      <c r="GA311" s="55"/>
      <c r="GB311" s="55"/>
      <c r="GC311" s="55"/>
      <c r="GD311" s="55"/>
      <c r="GE311" s="55"/>
      <c r="GF311" s="55"/>
      <c r="GG311" s="55"/>
      <c r="GH311" s="55"/>
      <c r="GI311" s="55"/>
      <c r="GJ311" s="55"/>
      <c r="GK311" s="55"/>
      <c r="GL311" s="55"/>
      <c r="GM311" s="55"/>
      <c r="GN311" s="55"/>
      <c r="GO311" s="55"/>
      <c r="GP311" s="55"/>
      <c r="GQ311" s="55"/>
      <c r="GR311" s="55"/>
      <c r="GS311" s="55"/>
      <c r="GT311" s="55"/>
      <c r="GU311" s="55"/>
      <c r="GV311" s="55"/>
      <c r="GW311" s="55"/>
      <c r="GX311" s="55"/>
      <c r="GY311" s="55"/>
      <c r="GZ311" s="55"/>
      <c r="HA311" s="55"/>
      <c r="HB311" s="55"/>
      <c r="HC311" s="55"/>
      <c r="HD311" s="55"/>
      <c r="HE311" s="55"/>
      <c r="HF311" s="55"/>
      <c r="HG311" s="55"/>
      <c r="HH311" s="55"/>
      <c r="HI311" s="55"/>
      <c r="HJ311" s="55"/>
      <c r="HK311" s="55"/>
      <c r="HL311" s="55"/>
      <c r="HM311" s="55"/>
      <c r="HN311" s="55"/>
      <c r="HO311" s="55"/>
      <c r="HP311" s="55"/>
      <c r="HQ311" s="55"/>
      <c r="HR311" s="55"/>
    </row>
    <row r="312" spans="1:228" s="56" customFormat="1" ht="15.75" customHeight="1" x14ac:dyDescent="0.25">
      <c r="A312" s="48">
        <f t="shared" ref="A312:A351" si="18">A311+1</f>
        <v>311</v>
      </c>
      <c r="B312" s="49">
        <v>43221</v>
      </c>
      <c r="C312" s="50">
        <v>0.4</v>
      </c>
      <c r="D312" s="51">
        <f t="shared" ref="D312:D313" si="19">ROUND(1+C312/100,6)</f>
        <v>1.004</v>
      </c>
      <c r="E312" s="51">
        <f>ROUND(PRODUCT(D312:$D$350),6)</f>
        <v>1.147214</v>
      </c>
      <c r="F312" s="37"/>
      <c r="G312" s="21">
        <f t="shared" ref="G312:G315" si="20">ROUND(F312*E312,2)</f>
        <v>0</v>
      </c>
      <c r="H312" s="60"/>
      <c r="I312" s="15"/>
      <c r="J312" s="30"/>
      <c r="K312" s="30"/>
      <c r="L312" s="28"/>
      <c r="M312" s="59"/>
      <c r="N312" s="16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55"/>
      <c r="CQ312" s="55"/>
      <c r="CR312" s="55"/>
      <c r="CS312" s="55"/>
      <c r="CT312" s="55"/>
      <c r="CU312" s="55"/>
      <c r="CV312" s="55"/>
      <c r="CW312" s="55"/>
      <c r="CX312" s="55"/>
      <c r="CY312" s="55"/>
      <c r="CZ312" s="55"/>
      <c r="DA312" s="55"/>
      <c r="DB312" s="55"/>
      <c r="DC312" s="55"/>
      <c r="DD312" s="55"/>
      <c r="DE312" s="55"/>
      <c r="DF312" s="55"/>
      <c r="DG312" s="55"/>
      <c r="DH312" s="55"/>
      <c r="DI312" s="55"/>
      <c r="DJ312" s="55"/>
      <c r="DK312" s="55"/>
      <c r="DL312" s="55"/>
      <c r="DM312" s="55"/>
      <c r="DN312" s="55"/>
      <c r="DO312" s="55"/>
      <c r="DP312" s="55"/>
      <c r="DQ312" s="55"/>
      <c r="DR312" s="55"/>
      <c r="DS312" s="55"/>
      <c r="DT312" s="55"/>
      <c r="DU312" s="55"/>
      <c r="DV312" s="55"/>
      <c r="DW312" s="55"/>
      <c r="DX312" s="55"/>
      <c r="DY312" s="55"/>
      <c r="DZ312" s="55"/>
      <c r="EA312" s="55"/>
      <c r="EB312" s="55"/>
      <c r="EC312" s="55"/>
      <c r="ED312" s="55"/>
      <c r="EE312" s="55"/>
      <c r="EF312" s="55"/>
      <c r="EG312" s="55"/>
      <c r="EH312" s="55"/>
      <c r="EI312" s="55"/>
      <c r="EJ312" s="55"/>
      <c r="EK312" s="55"/>
      <c r="EL312" s="55"/>
      <c r="EM312" s="55"/>
      <c r="EN312" s="55"/>
      <c r="EO312" s="55"/>
      <c r="EP312" s="55"/>
      <c r="EQ312" s="55"/>
      <c r="ER312" s="55"/>
      <c r="ES312" s="55"/>
      <c r="ET312" s="55"/>
      <c r="EU312" s="55"/>
      <c r="EV312" s="55"/>
      <c r="EW312" s="55"/>
      <c r="EX312" s="55"/>
      <c r="EY312" s="55"/>
      <c r="EZ312" s="55"/>
      <c r="FA312" s="55"/>
      <c r="FB312" s="55"/>
      <c r="FC312" s="55"/>
      <c r="FD312" s="55"/>
      <c r="FE312" s="55"/>
      <c r="FF312" s="55"/>
      <c r="FG312" s="55"/>
      <c r="FH312" s="55"/>
      <c r="FI312" s="55"/>
      <c r="FJ312" s="55"/>
      <c r="FK312" s="55"/>
      <c r="FL312" s="55"/>
      <c r="FM312" s="55"/>
      <c r="FN312" s="55"/>
      <c r="FO312" s="55"/>
      <c r="FP312" s="55"/>
      <c r="FQ312" s="55"/>
      <c r="FR312" s="55"/>
      <c r="FS312" s="55"/>
      <c r="FT312" s="55"/>
      <c r="FU312" s="55"/>
      <c r="FV312" s="55"/>
      <c r="FW312" s="55"/>
      <c r="FX312" s="55"/>
      <c r="FY312" s="55"/>
      <c r="FZ312" s="55"/>
      <c r="GA312" s="55"/>
      <c r="GB312" s="55"/>
      <c r="GC312" s="55"/>
      <c r="GD312" s="55"/>
      <c r="GE312" s="55"/>
      <c r="GF312" s="55"/>
      <c r="GG312" s="55"/>
      <c r="GH312" s="55"/>
      <c r="GI312" s="55"/>
      <c r="GJ312" s="55"/>
      <c r="GK312" s="55"/>
      <c r="GL312" s="55"/>
      <c r="GM312" s="55"/>
      <c r="GN312" s="55"/>
      <c r="GO312" s="55"/>
      <c r="GP312" s="55"/>
      <c r="GQ312" s="55"/>
      <c r="GR312" s="55"/>
      <c r="GS312" s="55"/>
      <c r="GT312" s="55"/>
      <c r="GU312" s="55"/>
      <c r="GV312" s="55"/>
      <c r="GW312" s="55"/>
      <c r="GX312" s="55"/>
      <c r="GY312" s="55"/>
      <c r="GZ312" s="55"/>
      <c r="HA312" s="55"/>
      <c r="HB312" s="55"/>
      <c r="HC312" s="55"/>
      <c r="HD312" s="55"/>
      <c r="HE312" s="55"/>
      <c r="HF312" s="55"/>
      <c r="HG312" s="55"/>
      <c r="HH312" s="55"/>
      <c r="HI312" s="55"/>
      <c r="HJ312" s="55"/>
      <c r="HK312" s="55"/>
      <c r="HL312" s="55"/>
      <c r="HM312" s="55"/>
      <c r="HN312" s="55"/>
      <c r="HO312" s="55"/>
      <c r="HP312" s="55"/>
      <c r="HQ312" s="55"/>
      <c r="HR312" s="55"/>
    </row>
    <row r="313" spans="1:228" s="56" customFormat="1" ht="15.75" customHeight="1" x14ac:dyDescent="0.25">
      <c r="A313" s="48">
        <f t="shared" si="18"/>
        <v>312</v>
      </c>
      <c r="B313" s="49">
        <v>43252</v>
      </c>
      <c r="C313" s="50">
        <v>1.26</v>
      </c>
      <c r="D313" s="51">
        <f t="shared" si="19"/>
        <v>1.0125999999999999</v>
      </c>
      <c r="E313" s="51">
        <f>ROUND(PRODUCT(D313:$D$350),6)</f>
        <v>1.142644</v>
      </c>
      <c r="F313" s="37"/>
      <c r="G313" s="21">
        <f t="shared" si="20"/>
        <v>0</v>
      </c>
      <c r="H313" s="66"/>
      <c r="I313" s="15"/>
      <c r="J313" s="30"/>
      <c r="K313" s="30"/>
      <c r="L313" s="28"/>
      <c r="M313" s="59"/>
      <c r="N313" s="16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55"/>
      <c r="CQ313" s="55"/>
      <c r="CR313" s="55"/>
      <c r="CS313" s="55"/>
      <c r="CT313" s="55"/>
      <c r="CU313" s="55"/>
      <c r="CV313" s="55"/>
      <c r="CW313" s="55"/>
      <c r="CX313" s="55"/>
      <c r="CY313" s="55"/>
      <c r="CZ313" s="55"/>
      <c r="DA313" s="55"/>
      <c r="DB313" s="55"/>
      <c r="DC313" s="55"/>
      <c r="DD313" s="55"/>
      <c r="DE313" s="55"/>
      <c r="DF313" s="55"/>
      <c r="DG313" s="55"/>
      <c r="DH313" s="55"/>
      <c r="DI313" s="55"/>
      <c r="DJ313" s="55"/>
      <c r="DK313" s="55"/>
      <c r="DL313" s="55"/>
      <c r="DM313" s="55"/>
      <c r="DN313" s="55"/>
      <c r="DO313" s="55"/>
      <c r="DP313" s="55"/>
      <c r="DQ313" s="55"/>
      <c r="DR313" s="55"/>
      <c r="DS313" s="55"/>
      <c r="DT313" s="55"/>
      <c r="DU313" s="55"/>
      <c r="DV313" s="55"/>
      <c r="DW313" s="55"/>
      <c r="DX313" s="55"/>
      <c r="DY313" s="55"/>
      <c r="DZ313" s="55"/>
      <c r="EA313" s="55"/>
      <c r="EB313" s="55"/>
      <c r="EC313" s="55"/>
      <c r="ED313" s="55"/>
      <c r="EE313" s="55"/>
      <c r="EF313" s="55"/>
      <c r="EG313" s="55"/>
      <c r="EH313" s="55"/>
      <c r="EI313" s="55"/>
      <c r="EJ313" s="55"/>
      <c r="EK313" s="55"/>
      <c r="EL313" s="55"/>
      <c r="EM313" s="55"/>
      <c r="EN313" s="55"/>
      <c r="EO313" s="55"/>
      <c r="EP313" s="55"/>
      <c r="EQ313" s="55"/>
      <c r="ER313" s="55"/>
      <c r="ES313" s="55"/>
      <c r="ET313" s="55"/>
      <c r="EU313" s="55"/>
      <c r="EV313" s="55"/>
      <c r="EW313" s="55"/>
      <c r="EX313" s="55"/>
      <c r="EY313" s="55"/>
      <c r="EZ313" s="55"/>
      <c r="FA313" s="55"/>
      <c r="FB313" s="55"/>
      <c r="FC313" s="55"/>
      <c r="FD313" s="55"/>
      <c r="FE313" s="55"/>
      <c r="FF313" s="55"/>
      <c r="FG313" s="55"/>
      <c r="FH313" s="55"/>
      <c r="FI313" s="55"/>
      <c r="FJ313" s="55"/>
      <c r="FK313" s="55"/>
      <c r="FL313" s="55"/>
      <c r="FM313" s="55"/>
      <c r="FN313" s="55"/>
      <c r="FO313" s="55"/>
      <c r="FP313" s="55"/>
      <c r="FQ313" s="55"/>
      <c r="FR313" s="55"/>
      <c r="FS313" s="55"/>
      <c r="FT313" s="55"/>
      <c r="FU313" s="55"/>
      <c r="FV313" s="55"/>
      <c r="FW313" s="55"/>
      <c r="FX313" s="55"/>
      <c r="FY313" s="55"/>
      <c r="FZ313" s="55"/>
      <c r="GA313" s="55"/>
      <c r="GB313" s="55"/>
      <c r="GC313" s="55"/>
      <c r="GD313" s="55"/>
      <c r="GE313" s="55"/>
      <c r="GF313" s="55"/>
      <c r="GG313" s="55"/>
      <c r="GH313" s="55"/>
      <c r="GI313" s="55"/>
      <c r="GJ313" s="55"/>
      <c r="GK313" s="55"/>
      <c r="GL313" s="55"/>
      <c r="GM313" s="55"/>
      <c r="GN313" s="55"/>
      <c r="GO313" s="55"/>
      <c r="GP313" s="55"/>
      <c r="GQ313" s="55"/>
      <c r="GR313" s="55"/>
      <c r="GS313" s="55"/>
      <c r="GT313" s="55"/>
      <c r="GU313" s="55"/>
      <c r="GV313" s="55"/>
      <c r="GW313" s="55"/>
      <c r="GX313" s="55"/>
      <c r="GY313" s="55"/>
      <c r="GZ313" s="55"/>
      <c r="HA313" s="55"/>
      <c r="HB313" s="55"/>
      <c r="HC313" s="55"/>
      <c r="HD313" s="55"/>
      <c r="HE313" s="55"/>
      <c r="HF313" s="55"/>
      <c r="HG313" s="55"/>
      <c r="HH313" s="55"/>
      <c r="HI313" s="55"/>
      <c r="HJ313" s="55"/>
      <c r="HK313" s="55"/>
      <c r="HL313" s="55"/>
      <c r="HM313" s="55"/>
      <c r="HN313" s="55"/>
      <c r="HO313" s="55"/>
      <c r="HP313" s="55"/>
      <c r="HQ313" s="55"/>
      <c r="HR313" s="55"/>
    </row>
    <row r="314" spans="1:228" s="56" customFormat="1" ht="15.75" customHeight="1" x14ac:dyDescent="0.25">
      <c r="A314" s="48">
        <f t="shared" si="18"/>
        <v>313</v>
      </c>
      <c r="B314" s="49">
        <v>43282</v>
      </c>
      <c r="C314" s="50">
        <v>0.33</v>
      </c>
      <c r="D314" s="51">
        <f t="shared" ref="D314:D315" si="21">ROUND(1+C314/100,6)</f>
        <v>1.0033000000000001</v>
      </c>
      <c r="E314" s="51">
        <f>ROUND(PRODUCT(D314:$D$350),6)</f>
        <v>1.1284259999999999</v>
      </c>
      <c r="F314" s="37"/>
      <c r="G314" s="21">
        <f t="shared" si="20"/>
        <v>0</v>
      </c>
      <c r="H314" s="88"/>
      <c r="I314" s="15"/>
      <c r="J314" s="30"/>
      <c r="K314" s="30"/>
      <c r="L314" s="28"/>
      <c r="M314" s="59"/>
      <c r="N314" s="16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5"/>
      <c r="BQ314" s="55"/>
      <c r="BR314" s="55"/>
      <c r="BS314" s="55"/>
      <c r="BT314" s="55"/>
      <c r="BU314" s="55"/>
      <c r="BV314" s="55"/>
      <c r="BW314" s="55"/>
      <c r="BX314" s="55"/>
      <c r="BY314" s="55"/>
      <c r="BZ314" s="55"/>
      <c r="CA314" s="55"/>
      <c r="CB314" s="55"/>
      <c r="CC314" s="55"/>
      <c r="CD314" s="55"/>
      <c r="CE314" s="55"/>
      <c r="CF314" s="55"/>
      <c r="CG314" s="55"/>
      <c r="CH314" s="55"/>
      <c r="CI314" s="55"/>
      <c r="CJ314" s="55"/>
      <c r="CK314" s="55"/>
      <c r="CL314" s="55"/>
      <c r="CM314" s="55"/>
      <c r="CN314" s="55"/>
      <c r="CO314" s="55"/>
      <c r="CP314" s="55"/>
      <c r="CQ314" s="55"/>
      <c r="CR314" s="55"/>
      <c r="CS314" s="55"/>
      <c r="CT314" s="55"/>
      <c r="CU314" s="55"/>
      <c r="CV314" s="55"/>
      <c r="CW314" s="55"/>
      <c r="CX314" s="55"/>
      <c r="CY314" s="55"/>
      <c r="CZ314" s="55"/>
      <c r="DA314" s="55"/>
      <c r="DB314" s="55"/>
      <c r="DC314" s="55"/>
      <c r="DD314" s="55"/>
      <c r="DE314" s="55"/>
      <c r="DF314" s="55"/>
      <c r="DG314" s="55"/>
      <c r="DH314" s="55"/>
      <c r="DI314" s="55"/>
      <c r="DJ314" s="55"/>
      <c r="DK314" s="55"/>
      <c r="DL314" s="55"/>
      <c r="DM314" s="55"/>
      <c r="DN314" s="55"/>
      <c r="DO314" s="55"/>
      <c r="DP314" s="55"/>
      <c r="DQ314" s="55"/>
      <c r="DR314" s="55"/>
      <c r="DS314" s="55"/>
      <c r="DT314" s="55"/>
      <c r="DU314" s="55"/>
      <c r="DV314" s="55"/>
      <c r="DW314" s="55"/>
      <c r="DX314" s="55"/>
      <c r="DY314" s="55"/>
      <c r="DZ314" s="55"/>
      <c r="EA314" s="55"/>
      <c r="EB314" s="55"/>
      <c r="EC314" s="55"/>
      <c r="ED314" s="55"/>
      <c r="EE314" s="55"/>
      <c r="EF314" s="55"/>
      <c r="EG314" s="55"/>
      <c r="EH314" s="55"/>
      <c r="EI314" s="55"/>
      <c r="EJ314" s="55"/>
      <c r="EK314" s="55"/>
      <c r="EL314" s="55"/>
      <c r="EM314" s="55"/>
      <c r="EN314" s="55"/>
      <c r="EO314" s="55"/>
      <c r="EP314" s="55"/>
      <c r="EQ314" s="55"/>
      <c r="ER314" s="55"/>
      <c r="ES314" s="55"/>
      <c r="ET314" s="55"/>
      <c r="EU314" s="55"/>
      <c r="EV314" s="55"/>
      <c r="EW314" s="55"/>
      <c r="EX314" s="55"/>
      <c r="EY314" s="55"/>
      <c r="EZ314" s="55"/>
      <c r="FA314" s="55"/>
      <c r="FB314" s="55"/>
      <c r="FC314" s="55"/>
      <c r="FD314" s="55"/>
      <c r="FE314" s="55"/>
      <c r="FF314" s="55"/>
      <c r="FG314" s="55"/>
      <c r="FH314" s="55"/>
      <c r="FI314" s="55"/>
      <c r="FJ314" s="55"/>
      <c r="FK314" s="55"/>
      <c r="FL314" s="55"/>
      <c r="FM314" s="55"/>
      <c r="FN314" s="55"/>
      <c r="FO314" s="55"/>
      <c r="FP314" s="55"/>
      <c r="FQ314" s="55"/>
      <c r="FR314" s="55"/>
      <c r="FS314" s="55"/>
      <c r="FT314" s="55"/>
      <c r="FU314" s="55"/>
      <c r="FV314" s="55"/>
      <c r="FW314" s="55"/>
      <c r="FX314" s="55"/>
      <c r="FY314" s="55"/>
      <c r="FZ314" s="55"/>
      <c r="GA314" s="55"/>
      <c r="GB314" s="55"/>
      <c r="GC314" s="55"/>
      <c r="GD314" s="55"/>
      <c r="GE314" s="55"/>
      <c r="GF314" s="55"/>
      <c r="GG314" s="55"/>
      <c r="GH314" s="55"/>
      <c r="GI314" s="55"/>
      <c r="GJ314" s="55"/>
      <c r="GK314" s="55"/>
      <c r="GL314" s="55"/>
      <c r="GM314" s="55"/>
      <c r="GN314" s="55"/>
      <c r="GO314" s="55"/>
      <c r="GP314" s="55"/>
      <c r="GQ314" s="55"/>
      <c r="GR314" s="55"/>
      <c r="GS314" s="55"/>
      <c r="GT314" s="55"/>
      <c r="GU314" s="55"/>
      <c r="GV314" s="55"/>
      <c r="GW314" s="55"/>
      <c r="GX314" s="55"/>
      <c r="GY314" s="55"/>
      <c r="GZ314" s="55"/>
      <c r="HA314" s="55"/>
      <c r="HB314" s="55"/>
      <c r="HC314" s="55"/>
      <c r="HD314" s="55"/>
      <c r="HE314" s="55"/>
      <c r="HF314" s="55"/>
      <c r="HG314" s="55"/>
      <c r="HH314" s="55"/>
      <c r="HI314" s="55"/>
      <c r="HJ314" s="55"/>
      <c r="HK314" s="55"/>
      <c r="HL314" s="55"/>
      <c r="HM314" s="55"/>
      <c r="HN314" s="55"/>
      <c r="HO314" s="55"/>
      <c r="HP314" s="55"/>
      <c r="HQ314" s="55"/>
      <c r="HR314" s="55"/>
    </row>
    <row r="315" spans="1:228" s="56" customFormat="1" ht="15.75" customHeight="1" x14ac:dyDescent="0.25">
      <c r="A315" s="48">
        <f t="shared" si="18"/>
        <v>314</v>
      </c>
      <c r="B315" s="49">
        <v>43313</v>
      </c>
      <c r="C315" s="50">
        <v>-0.09</v>
      </c>
      <c r="D315" s="51">
        <f t="shared" si="21"/>
        <v>0.99909999999999999</v>
      </c>
      <c r="E315" s="51">
        <f>ROUND(PRODUCT(D315:$D$350),6)</f>
        <v>1.124714</v>
      </c>
      <c r="F315" s="37"/>
      <c r="G315" s="21">
        <f t="shared" si="20"/>
        <v>0</v>
      </c>
      <c r="H315" s="88"/>
      <c r="I315" s="15"/>
      <c r="J315" s="30"/>
      <c r="K315" s="30"/>
      <c r="L315" s="28"/>
      <c r="M315" s="59"/>
      <c r="N315" s="16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5"/>
      <c r="BQ315" s="55"/>
      <c r="BR315" s="55"/>
      <c r="BS315" s="55"/>
      <c r="BT315" s="55"/>
      <c r="BU315" s="55"/>
      <c r="BV315" s="55"/>
      <c r="BW315" s="55"/>
      <c r="BX315" s="55"/>
      <c r="BY315" s="55"/>
      <c r="BZ315" s="55"/>
      <c r="CA315" s="55"/>
      <c r="CB315" s="55"/>
      <c r="CC315" s="55"/>
      <c r="CD315" s="55"/>
      <c r="CE315" s="55"/>
      <c r="CF315" s="55"/>
      <c r="CG315" s="55"/>
      <c r="CH315" s="55"/>
      <c r="CI315" s="55"/>
      <c r="CJ315" s="55"/>
      <c r="CK315" s="55"/>
      <c r="CL315" s="55"/>
      <c r="CM315" s="55"/>
      <c r="CN315" s="55"/>
      <c r="CO315" s="55"/>
      <c r="CP315" s="55"/>
      <c r="CQ315" s="55"/>
      <c r="CR315" s="55"/>
      <c r="CS315" s="55"/>
      <c r="CT315" s="55"/>
      <c r="CU315" s="55"/>
      <c r="CV315" s="55"/>
      <c r="CW315" s="55"/>
      <c r="CX315" s="55"/>
      <c r="CY315" s="55"/>
      <c r="CZ315" s="55"/>
      <c r="DA315" s="55"/>
      <c r="DB315" s="55"/>
      <c r="DC315" s="55"/>
      <c r="DD315" s="55"/>
      <c r="DE315" s="55"/>
      <c r="DF315" s="55"/>
      <c r="DG315" s="55"/>
      <c r="DH315" s="55"/>
      <c r="DI315" s="55"/>
      <c r="DJ315" s="55"/>
      <c r="DK315" s="55"/>
      <c r="DL315" s="55"/>
      <c r="DM315" s="55"/>
      <c r="DN315" s="55"/>
      <c r="DO315" s="55"/>
      <c r="DP315" s="55"/>
      <c r="DQ315" s="55"/>
      <c r="DR315" s="55"/>
      <c r="DS315" s="55"/>
      <c r="DT315" s="55"/>
      <c r="DU315" s="55"/>
      <c r="DV315" s="55"/>
      <c r="DW315" s="55"/>
      <c r="DX315" s="55"/>
      <c r="DY315" s="55"/>
      <c r="DZ315" s="55"/>
      <c r="EA315" s="55"/>
      <c r="EB315" s="55"/>
      <c r="EC315" s="55"/>
      <c r="ED315" s="55"/>
      <c r="EE315" s="55"/>
      <c r="EF315" s="55"/>
      <c r="EG315" s="55"/>
      <c r="EH315" s="55"/>
      <c r="EI315" s="55"/>
      <c r="EJ315" s="55"/>
      <c r="EK315" s="55"/>
      <c r="EL315" s="55"/>
      <c r="EM315" s="55"/>
      <c r="EN315" s="55"/>
      <c r="EO315" s="55"/>
      <c r="EP315" s="55"/>
      <c r="EQ315" s="55"/>
      <c r="ER315" s="55"/>
      <c r="ES315" s="55"/>
      <c r="ET315" s="55"/>
      <c r="EU315" s="55"/>
      <c r="EV315" s="55"/>
      <c r="EW315" s="55"/>
      <c r="EX315" s="55"/>
      <c r="EY315" s="55"/>
      <c r="EZ315" s="55"/>
      <c r="FA315" s="55"/>
      <c r="FB315" s="55"/>
      <c r="FC315" s="55"/>
      <c r="FD315" s="55"/>
      <c r="FE315" s="55"/>
      <c r="FF315" s="55"/>
      <c r="FG315" s="55"/>
      <c r="FH315" s="55"/>
      <c r="FI315" s="55"/>
      <c r="FJ315" s="55"/>
      <c r="FK315" s="55"/>
      <c r="FL315" s="55"/>
      <c r="FM315" s="55"/>
      <c r="FN315" s="55"/>
      <c r="FO315" s="55"/>
      <c r="FP315" s="55"/>
      <c r="FQ315" s="55"/>
      <c r="FR315" s="55"/>
      <c r="FS315" s="55"/>
      <c r="FT315" s="55"/>
      <c r="FU315" s="55"/>
      <c r="FV315" s="55"/>
      <c r="FW315" s="55"/>
      <c r="FX315" s="55"/>
      <c r="FY315" s="55"/>
      <c r="FZ315" s="55"/>
      <c r="GA315" s="55"/>
      <c r="GB315" s="55"/>
      <c r="GC315" s="55"/>
      <c r="GD315" s="55"/>
      <c r="GE315" s="55"/>
      <c r="GF315" s="55"/>
      <c r="GG315" s="55"/>
      <c r="GH315" s="55"/>
      <c r="GI315" s="55"/>
      <c r="GJ315" s="55"/>
      <c r="GK315" s="55"/>
      <c r="GL315" s="55"/>
      <c r="GM315" s="55"/>
      <c r="GN315" s="55"/>
      <c r="GO315" s="55"/>
      <c r="GP315" s="55"/>
      <c r="GQ315" s="55"/>
      <c r="GR315" s="55"/>
      <c r="GS315" s="55"/>
      <c r="GT315" s="55"/>
      <c r="GU315" s="55"/>
      <c r="GV315" s="55"/>
      <c r="GW315" s="55"/>
      <c r="GX315" s="55"/>
      <c r="GY315" s="55"/>
      <c r="GZ315" s="55"/>
      <c r="HA315" s="55"/>
      <c r="HB315" s="55"/>
      <c r="HC315" s="55"/>
      <c r="HD315" s="55"/>
      <c r="HE315" s="55"/>
      <c r="HF315" s="55"/>
      <c r="HG315" s="55"/>
      <c r="HH315" s="55"/>
      <c r="HI315" s="55"/>
      <c r="HJ315" s="55"/>
      <c r="HK315" s="55"/>
      <c r="HL315" s="55"/>
      <c r="HM315" s="55"/>
      <c r="HN315" s="55"/>
      <c r="HO315" s="55"/>
      <c r="HP315" s="55"/>
      <c r="HQ315" s="55"/>
      <c r="HR315" s="55"/>
    </row>
    <row r="316" spans="1:228" s="56" customFormat="1" ht="15.75" customHeight="1" x14ac:dyDescent="0.25">
      <c r="A316" s="48">
        <f t="shared" si="18"/>
        <v>315</v>
      </c>
      <c r="B316" s="49">
        <v>43344</v>
      </c>
      <c r="C316" s="50">
        <v>0.48</v>
      </c>
      <c r="D316" s="51">
        <f t="shared" ref="D316:D318" si="22">ROUND(1+C316/100,6)</f>
        <v>1.0047999999999999</v>
      </c>
      <c r="E316" s="51">
        <f>ROUND(PRODUCT(D316:$D$350),6)</f>
        <v>1.1257269999999999</v>
      </c>
      <c r="F316" s="37"/>
      <c r="G316" s="21">
        <f t="shared" ref="G316:G323" si="23">ROUND(F316*E316,2)</f>
        <v>0</v>
      </c>
      <c r="H316" s="88"/>
      <c r="I316" s="15"/>
      <c r="J316" s="30"/>
      <c r="K316" s="30"/>
      <c r="L316" s="28"/>
      <c r="M316" s="59"/>
      <c r="N316" s="16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  <c r="DL316" s="55"/>
      <c r="DM316" s="55"/>
      <c r="DN316" s="55"/>
      <c r="DO316" s="55"/>
      <c r="DP316" s="55"/>
      <c r="DQ316" s="55"/>
      <c r="DR316" s="55"/>
      <c r="DS316" s="55"/>
      <c r="DT316" s="55"/>
      <c r="DU316" s="55"/>
      <c r="DV316" s="55"/>
      <c r="DW316" s="55"/>
      <c r="DX316" s="55"/>
      <c r="DY316" s="55"/>
      <c r="DZ316" s="55"/>
      <c r="EA316" s="55"/>
      <c r="EB316" s="55"/>
      <c r="EC316" s="55"/>
      <c r="ED316" s="55"/>
      <c r="EE316" s="55"/>
      <c r="EF316" s="55"/>
      <c r="EG316" s="55"/>
      <c r="EH316" s="55"/>
      <c r="EI316" s="55"/>
      <c r="EJ316" s="55"/>
      <c r="EK316" s="55"/>
      <c r="EL316" s="55"/>
      <c r="EM316" s="55"/>
      <c r="EN316" s="55"/>
      <c r="EO316" s="55"/>
      <c r="EP316" s="55"/>
      <c r="EQ316" s="55"/>
      <c r="ER316" s="55"/>
      <c r="ES316" s="55"/>
      <c r="ET316" s="55"/>
      <c r="EU316" s="55"/>
      <c r="EV316" s="55"/>
      <c r="EW316" s="55"/>
      <c r="EX316" s="55"/>
      <c r="EY316" s="55"/>
      <c r="EZ316" s="55"/>
      <c r="FA316" s="55"/>
      <c r="FB316" s="55"/>
      <c r="FC316" s="55"/>
      <c r="FD316" s="55"/>
      <c r="FE316" s="55"/>
      <c r="FF316" s="55"/>
      <c r="FG316" s="55"/>
      <c r="FH316" s="55"/>
      <c r="FI316" s="55"/>
      <c r="FJ316" s="55"/>
      <c r="FK316" s="55"/>
      <c r="FL316" s="55"/>
      <c r="FM316" s="55"/>
      <c r="FN316" s="55"/>
      <c r="FO316" s="55"/>
      <c r="FP316" s="55"/>
      <c r="FQ316" s="55"/>
      <c r="FR316" s="55"/>
      <c r="FS316" s="55"/>
      <c r="FT316" s="55"/>
      <c r="FU316" s="55"/>
      <c r="FV316" s="55"/>
      <c r="FW316" s="55"/>
      <c r="FX316" s="55"/>
      <c r="FY316" s="55"/>
      <c r="FZ316" s="55"/>
      <c r="GA316" s="55"/>
      <c r="GB316" s="55"/>
      <c r="GC316" s="55"/>
      <c r="GD316" s="55"/>
      <c r="GE316" s="55"/>
      <c r="GF316" s="55"/>
      <c r="GG316" s="55"/>
      <c r="GH316" s="55"/>
      <c r="GI316" s="55"/>
      <c r="GJ316" s="55"/>
      <c r="GK316" s="55"/>
      <c r="GL316" s="55"/>
      <c r="GM316" s="55"/>
      <c r="GN316" s="55"/>
      <c r="GO316" s="55"/>
      <c r="GP316" s="55"/>
      <c r="GQ316" s="55"/>
      <c r="GR316" s="55"/>
      <c r="GS316" s="55"/>
      <c r="GT316" s="55"/>
      <c r="GU316" s="55"/>
      <c r="GV316" s="55"/>
      <c r="GW316" s="55"/>
      <c r="GX316" s="55"/>
      <c r="GY316" s="55"/>
      <c r="GZ316" s="55"/>
      <c r="HA316" s="55"/>
      <c r="HB316" s="55"/>
      <c r="HC316" s="55"/>
      <c r="HD316" s="55"/>
      <c r="HE316" s="55"/>
      <c r="HF316" s="55"/>
      <c r="HG316" s="55"/>
      <c r="HH316" s="55"/>
      <c r="HI316" s="55"/>
      <c r="HJ316" s="55"/>
      <c r="HK316" s="55"/>
      <c r="HL316" s="55"/>
      <c r="HM316" s="55"/>
      <c r="HN316" s="55"/>
      <c r="HO316" s="55"/>
      <c r="HP316" s="55"/>
      <c r="HQ316" s="55"/>
      <c r="HR316" s="55"/>
    </row>
    <row r="317" spans="1:228" s="56" customFormat="1" ht="15.75" customHeight="1" x14ac:dyDescent="0.25">
      <c r="A317" s="48">
        <f t="shared" si="18"/>
        <v>316</v>
      </c>
      <c r="B317" s="49">
        <v>43374</v>
      </c>
      <c r="C317" s="50">
        <v>0.45</v>
      </c>
      <c r="D317" s="51">
        <f t="shared" si="22"/>
        <v>1.0044999999999999</v>
      </c>
      <c r="E317" s="51">
        <f>ROUND(PRODUCT(D317:$D$350),6)</f>
        <v>1.12035</v>
      </c>
      <c r="F317" s="37"/>
      <c r="G317" s="21">
        <f t="shared" si="23"/>
        <v>0</v>
      </c>
      <c r="H317" s="88"/>
      <c r="I317" s="15"/>
      <c r="J317" s="30"/>
      <c r="K317" s="30"/>
      <c r="L317" s="28"/>
      <c r="M317" s="59"/>
      <c r="N317" s="16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5"/>
      <c r="BQ317" s="55"/>
      <c r="BR317" s="55"/>
      <c r="BS317" s="55"/>
      <c r="BT317" s="55"/>
      <c r="BU317" s="55"/>
      <c r="BV317" s="55"/>
      <c r="BW317" s="55"/>
      <c r="BX317" s="55"/>
      <c r="BY317" s="55"/>
      <c r="BZ317" s="55"/>
      <c r="CA317" s="55"/>
      <c r="CB317" s="55"/>
      <c r="CC317" s="55"/>
      <c r="CD317" s="55"/>
      <c r="CE317" s="55"/>
      <c r="CF317" s="55"/>
      <c r="CG317" s="55"/>
      <c r="CH317" s="55"/>
      <c r="CI317" s="55"/>
      <c r="CJ317" s="55"/>
      <c r="CK317" s="55"/>
      <c r="CL317" s="55"/>
      <c r="CM317" s="55"/>
      <c r="CN317" s="55"/>
      <c r="CO317" s="55"/>
      <c r="CP317" s="55"/>
      <c r="CQ317" s="55"/>
      <c r="CR317" s="55"/>
      <c r="CS317" s="55"/>
      <c r="CT317" s="55"/>
      <c r="CU317" s="55"/>
      <c r="CV317" s="55"/>
      <c r="CW317" s="55"/>
      <c r="CX317" s="55"/>
      <c r="CY317" s="55"/>
      <c r="CZ317" s="55"/>
      <c r="DA317" s="55"/>
      <c r="DB317" s="55"/>
      <c r="DC317" s="55"/>
      <c r="DD317" s="55"/>
      <c r="DE317" s="55"/>
      <c r="DF317" s="55"/>
      <c r="DG317" s="55"/>
      <c r="DH317" s="55"/>
      <c r="DI317" s="55"/>
      <c r="DJ317" s="55"/>
      <c r="DK317" s="55"/>
      <c r="DL317" s="55"/>
      <c r="DM317" s="55"/>
      <c r="DN317" s="55"/>
      <c r="DO317" s="55"/>
      <c r="DP317" s="55"/>
      <c r="DQ317" s="55"/>
      <c r="DR317" s="55"/>
      <c r="DS317" s="55"/>
      <c r="DT317" s="55"/>
      <c r="DU317" s="55"/>
      <c r="DV317" s="55"/>
      <c r="DW317" s="55"/>
      <c r="DX317" s="55"/>
      <c r="DY317" s="55"/>
      <c r="DZ317" s="55"/>
      <c r="EA317" s="55"/>
      <c r="EB317" s="55"/>
      <c r="EC317" s="55"/>
      <c r="ED317" s="55"/>
      <c r="EE317" s="55"/>
      <c r="EF317" s="55"/>
      <c r="EG317" s="55"/>
      <c r="EH317" s="55"/>
      <c r="EI317" s="55"/>
      <c r="EJ317" s="55"/>
      <c r="EK317" s="55"/>
      <c r="EL317" s="55"/>
      <c r="EM317" s="55"/>
      <c r="EN317" s="55"/>
      <c r="EO317" s="55"/>
      <c r="EP317" s="55"/>
      <c r="EQ317" s="55"/>
      <c r="ER317" s="55"/>
      <c r="ES317" s="55"/>
      <c r="ET317" s="55"/>
      <c r="EU317" s="55"/>
      <c r="EV317" s="55"/>
      <c r="EW317" s="55"/>
      <c r="EX317" s="55"/>
      <c r="EY317" s="55"/>
      <c r="EZ317" s="55"/>
      <c r="FA317" s="55"/>
      <c r="FB317" s="55"/>
      <c r="FC317" s="55"/>
      <c r="FD317" s="55"/>
      <c r="FE317" s="55"/>
      <c r="FF317" s="55"/>
      <c r="FG317" s="55"/>
      <c r="FH317" s="55"/>
      <c r="FI317" s="55"/>
      <c r="FJ317" s="55"/>
      <c r="FK317" s="55"/>
      <c r="FL317" s="55"/>
      <c r="FM317" s="55"/>
      <c r="FN317" s="55"/>
      <c r="FO317" s="55"/>
      <c r="FP317" s="55"/>
      <c r="FQ317" s="55"/>
      <c r="FR317" s="55"/>
      <c r="FS317" s="55"/>
      <c r="FT317" s="55"/>
      <c r="FU317" s="55"/>
      <c r="FV317" s="55"/>
      <c r="FW317" s="55"/>
      <c r="FX317" s="55"/>
      <c r="FY317" s="55"/>
      <c r="FZ317" s="55"/>
      <c r="GA317" s="55"/>
      <c r="GB317" s="55"/>
      <c r="GC317" s="55"/>
      <c r="GD317" s="55"/>
      <c r="GE317" s="55"/>
      <c r="GF317" s="55"/>
      <c r="GG317" s="55"/>
      <c r="GH317" s="55"/>
      <c r="GI317" s="55"/>
      <c r="GJ317" s="55"/>
      <c r="GK317" s="55"/>
      <c r="GL317" s="55"/>
      <c r="GM317" s="55"/>
      <c r="GN317" s="55"/>
      <c r="GO317" s="55"/>
      <c r="GP317" s="55"/>
      <c r="GQ317" s="55"/>
      <c r="GR317" s="55"/>
      <c r="GS317" s="55"/>
      <c r="GT317" s="55"/>
      <c r="GU317" s="55"/>
      <c r="GV317" s="55"/>
      <c r="GW317" s="55"/>
      <c r="GX317" s="55"/>
      <c r="GY317" s="55"/>
      <c r="GZ317" s="55"/>
      <c r="HA317" s="55"/>
      <c r="HB317" s="55"/>
      <c r="HC317" s="55"/>
      <c r="HD317" s="55"/>
      <c r="HE317" s="55"/>
      <c r="HF317" s="55"/>
      <c r="HG317" s="55"/>
      <c r="HH317" s="55"/>
      <c r="HI317" s="55"/>
      <c r="HJ317" s="55"/>
      <c r="HK317" s="55"/>
      <c r="HL317" s="55"/>
      <c r="HM317" s="55"/>
      <c r="HN317" s="55"/>
      <c r="HO317" s="55"/>
      <c r="HP317" s="55"/>
      <c r="HQ317" s="55"/>
      <c r="HR317" s="55"/>
    </row>
    <row r="318" spans="1:228" s="56" customFormat="1" ht="15.75" customHeight="1" x14ac:dyDescent="0.25">
      <c r="A318" s="48">
        <f t="shared" si="18"/>
        <v>317</v>
      </c>
      <c r="B318" s="49">
        <v>43405</v>
      </c>
      <c r="C318" s="50">
        <v>-0.21</v>
      </c>
      <c r="D318" s="51">
        <f t="shared" si="22"/>
        <v>0.99790000000000001</v>
      </c>
      <c r="E318" s="51">
        <f>ROUND(PRODUCT(D318:$D$350),6)</f>
        <v>1.1153310000000001</v>
      </c>
      <c r="F318" s="37"/>
      <c r="G318" s="21">
        <f t="shared" si="23"/>
        <v>0</v>
      </c>
      <c r="H318" s="88"/>
      <c r="I318" s="15"/>
      <c r="J318" s="30"/>
      <c r="K318" s="30"/>
      <c r="L318" s="28"/>
      <c r="M318" s="59"/>
      <c r="N318" s="16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5"/>
      <c r="BQ318" s="55"/>
      <c r="BR318" s="55"/>
      <c r="BS318" s="55"/>
      <c r="BT318" s="55"/>
      <c r="BU318" s="55"/>
      <c r="BV318" s="55"/>
      <c r="BW318" s="55"/>
      <c r="BX318" s="55"/>
      <c r="BY318" s="55"/>
      <c r="BZ318" s="55"/>
      <c r="CA318" s="55"/>
      <c r="CB318" s="55"/>
      <c r="CC318" s="55"/>
      <c r="CD318" s="55"/>
      <c r="CE318" s="55"/>
      <c r="CF318" s="55"/>
      <c r="CG318" s="55"/>
      <c r="CH318" s="55"/>
      <c r="CI318" s="55"/>
      <c r="CJ318" s="55"/>
      <c r="CK318" s="55"/>
      <c r="CL318" s="55"/>
      <c r="CM318" s="55"/>
      <c r="CN318" s="55"/>
      <c r="CO318" s="55"/>
      <c r="CP318" s="55"/>
      <c r="CQ318" s="55"/>
      <c r="CR318" s="55"/>
      <c r="CS318" s="55"/>
      <c r="CT318" s="55"/>
      <c r="CU318" s="55"/>
      <c r="CV318" s="55"/>
      <c r="CW318" s="55"/>
      <c r="CX318" s="55"/>
      <c r="CY318" s="55"/>
      <c r="CZ318" s="55"/>
      <c r="DA318" s="55"/>
      <c r="DB318" s="55"/>
      <c r="DC318" s="55"/>
      <c r="DD318" s="55"/>
      <c r="DE318" s="55"/>
      <c r="DF318" s="55"/>
      <c r="DG318" s="55"/>
      <c r="DH318" s="55"/>
      <c r="DI318" s="55"/>
      <c r="DJ318" s="55"/>
      <c r="DK318" s="55"/>
      <c r="DL318" s="55"/>
      <c r="DM318" s="55"/>
      <c r="DN318" s="55"/>
      <c r="DO318" s="55"/>
      <c r="DP318" s="55"/>
      <c r="DQ318" s="55"/>
      <c r="DR318" s="55"/>
      <c r="DS318" s="55"/>
      <c r="DT318" s="55"/>
      <c r="DU318" s="55"/>
      <c r="DV318" s="55"/>
      <c r="DW318" s="55"/>
      <c r="DX318" s="55"/>
      <c r="DY318" s="55"/>
      <c r="DZ318" s="55"/>
      <c r="EA318" s="55"/>
      <c r="EB318" s="55"/>
      <c r="EC318" s="55"/>
      <c r="ED318" s="55"/>
      <c r="EE318" s="55"/>
      <c r="EF318" s="55"/>
      <c r="EG318" s="55"/>
      <c r="EH318" s="55"/>
      <c r="EI318" s="55"/>
      <c r="EJ318" s="55"/>
      <c r="EK318" s="55"/>
      <c r="EL318" s="55"/>
      <c r="EM318" s="55"/>
      <c r="EN318" s="55"/>
      <c r="EO318" s="55"/>
      <c r="EP318" s="55"/>
      <c r="EQ318" s="55"/>
      <c r="ER318" s="55"/>
      <c r="ES318" s="55"/>
      <c r="ET318" s="55"/>
      <c r="EU318" s="55"/>
      <c r="EV318" s="55"/>
      <c r="EW318" s="55"/>
      <c r="EX318" s="55"/>
      <c r="EY318" s="55"/>
      <c r="EZ318" s="55"/>
      <c r="FA318" s="55"/>
      <c r="FB318" s="55"/>
      <c r="FC318" s="55"/>
      <c r="FD318" s="55"/>
      <c r="FE318" s="55"/>
      <c r="FF318" s="55"/>
      <c r="FG318" s="55"/>
      <c r="FH318" s="55"/>
      <c r="FI318" s="55"/>
      <c r="FJ318" s="55"/>
      <c r="FK318" s="55"/>
      <c r="FL318" s="55"/>
      <c r="FM318" s="55"/>
      <c r="FN318" s="55"/>
      <c r="FO318" s="55"/>
      <c r="FP318" s="55"/>
      <c r="FQ318" s="55"/>
      <c r="FR318" s="55"/>
      <c r="FS318" s="55"/>
      <c r="FT318" s="55"/>
      <c r="FU318" s="55"/>
      <c r="FV318" s="55"/>
      <c r="FW318" s="55"/>
      <c r="FX318" s="55"/>
      <c r="FY318" s="55"/>
      <c r="FZ318" s="55"/>
      <c r="GA318" s="55"/>
      <c r="GB318" s="55"/>
      <c r="GC318" s="55"/>
      <c r="GD318" s="55"/>
      <c r="GE318" s="55"/>
      <c r="GF318" s="55"/>
      <c r="GG318" s="55"/>
      <c r="GH318" s="55"/>
      <c r="GI318" s="55"/>
      <c r="GJ318" s="55"/>
      <c r="GK318" s="55"/>
      <c r="GL318" s="55"/>
      <c r="GM318" s="55"/>
      <c r="GN318" s="55"/>
      <c r="GO318" s="55"/>
      <c r="GP318" s="55"/>
      <c r="GQ318" s="55"/>
      <c r="GR318" s="55"/>
      <c r="GS318" s="55"/>
      <c r="GT318" s="55"/>
      <c r="GU318" s="55"/>
      <c r="GV318" s="55"/>
      <c r="GW318" s="55"/>
      <c r="GX318" s="55"/>
      <c r="GY318" s="55"/>
      <c r="GZ318" s="55"/>
      <c r="HA318" s="55"/>
      <c r="HB318" s="55"/>
      <c r="HC318" s="55"/>
      <c r="HD318" s="55"/>
      <c r="HE318" s="55"/>
      <c r="HF318" s="55"/>
      <c r="HG318" s="55"/>
      <c r="HH318" s="55"/>
      <c r="HI318" s="55"/>
      <c r="HJ318" s="55"/>
      <c r="HK318" s="55"/>
      <c r="HL318" s="55"/>
      <c r="HM318" s="55"/>
      <c r="HN318" s="55"/>
      <c r="HO318" s="55"/>
      <c r="HP318" s="55"/>
      <c r="HQ318" s="55"/>
      <c r="HR318" s="55"/>
    </row>
    <row r="319" spans="1:228" s="56" customFormat="1" ht="15.75" customHeight="1" x14ac:dyDescent="0.25">
      <c r="A319" s="48">
        <f t="shared" si="18"/>
        <v>318</v>
      </c>
      <c r="B319" s="22" t="s">
        <v>2</v>
      </c>
      <c r="C319" s="23">
        <f>C320</f>
        <v>0.15</v>
      </c>
      <c r="D319" s="24" t="s">
        <v>1</v>
      </c>
      <c r="E319" s="51">
        <f>ROUND(PRODUCT(D319:$D$350),6)</f>
        <v>1.1176779999999999</v>
      </c>
      <c r="F319" s="37"/>
      <c r="G319" s="21">
        <f t="shared" si="23"/>
        <v>0</v>
      </c>
      <c r="H319" s="88"/>
      <c r="I319" s="15"/>
      <c r="J319" s="30"/>
      <c r="K319" s="30"/>
      <c r="L319" s="28"/>
      <c r="M319" s="59"/>
      <c r="N319" s="16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5"/>
      <c r="BQ319" s="55"/>
      <c r="BR319" s="55"/>
      <c r="BS319" s="55"/>
      <c r="BT319" s="55"/>
      <c r="BU319" s="55"/>
      <c r="BV319" s="55"/>
      <c r="BW319" s="55"/>
      <c r="BX319" s="55"/>
      <c r="BY319" s="55"/>
      <c r="BZ319" s="55"/>
      <c r="CA319" s="55"/>
      <c r="CB319" s="55"/>
      <c r="CC319" s="55"/>
      <c r="CD319" s="55"/>
      <c r="CE319" s="55"/>
      <c r="CF319" s="55"/>
      <c r="CG319" s="55"/>
      <c r="CH319" s="55"/>
      <c r="CI319" s="55"/>
      <c r="CJ319" s="55"/>
      <c r="CK319" s="55"/>
      <c r="CL319" s="55"/>
      <c r="CM319" s="55"/>
      <c r="CN319" s="55"/>
      <c r="CO319" s="55"/>
      <c r="CP319" s="55"/>
      <c r="CQ319" s="55"/>
      <c r="CR319" s="55"/>
      <c r="CS319" s="55"/>
      <c r="CT319" s="55"/>
      <c r="CU319" s="55"/>
      <c r="CV319" s="55"/>
      <c r="CW319" s="55"/>
      <c r="CX319" s="55"/>
      <c r="CY319" s="55"/>
      <c r="CZ319" s="55"/>
      <c r="DA319" s="55"/>
      <c r="DB319" s="55"/>
      <c r="DC319" s="55"/>
      <c r="DD319" s="55"/>
      <c r="DE319" s="55"/>
      <c r="DF319" s="55"/>
      <c r="DG319" s="55"/>
      <c r="DH319" s="55"/>
      <c r="DI319" s="55"/>
      <c r="DJ319" s="55"/>
      <c r="DK319" s="55"/>
      <c r="DL319" s="55"/>
      <c r="DM319" s="55"/>
      <c r="DN319" s="55"/>
      <c r="DO319" s="55"/>
      <c r="DP319" s="55"/>
      <c r="DQ319" s="55"/>
      <c r="DR319" s="55"/>
      <c r="DS319" s="55"/>
      <c r="DT319" s="55"/>
      <c r="DU319" s="55"/>
      <c r="DV319" s="55"/>
      <c r="DW319" s="55"/>
      <c r="DX319" s="55"/>
      <c r="DY319" s="55"/>
      <c r="DZ319" s="55"/>
      <c r="EA319" s="55"/>
      <c r="EB319" s="55"/>
      <c r="EC319" s="55"/>
      <c r="ED319" s="55"/>
      <c r="EE319" s="55"/>
      <c r="EF319" s="55"/>
      <c r="EG319" s="55"/>
      <c r="EH319" s="55"/>
      <c r="EI319" s="55"/>
      <c r="EJ319" s="55"/>
      <c r="EK319" s="55"/>
      <c r="EL319" s="55"/>
      <c r="EM319" s="55"/>
      <c r="EN319" s="55"/>
      <c r="EO319" s="55"/>
      <c r="EP319" s="55"/>
      <c r="EQ319" s="55"/>
      <c r="ER319" s="55"/>
      <c r="ES319" s="55"/>
      <c r="ET319" s="55"/>
      <c r="EU319" s="55"/>
      <c r="EV319" s="55"/>
      <c r="EW319" s="55"/>
      <c r="EX319" s="55"/>
      <c r="EY319" s="55"/>
      <c r="EZ319" s="55"/>
      <c r="FA319" s="55"/>
      <c r="FB319" s="55"/>
      <c r="FC319" s="55"/>
      <c r="FD319" s="55"/>
      <c r="FE319" s="55"/>
      <c r="FF319" s="55"/>
      <c r="FG319" s="55"/>
      <c r="FH319" s="55"/>
      <c r="FI319" s="55"/>
      <c r="FJ319" s="55"/>
      <c r="FK319" s="55"/>
      <c r="FL319" s="55"/>
      <c r="FM319" s="55"/>
      <c r="FN319" s="55"/>
      <c r="FO319" s="55"/>
      <c r="FP319" s="55"/>
      <c r="FQ319" s="55"/>
      <c r="FR319" s="55"/>
      <c r="FS319" s="55"/>
      <c r="FT319" s="55"/>
      <c r="FU319" s="55"/>
      <c r="FV319" s="55"/>
      <c r="FW319" s="55"/>
      <c r="FX319" s="55"/>
      <c r="FY319" s="55"/>
      <c r="FZ319" s="55"/>
      <c r="GA319" s="55"/>
      <c r="GB319" s="55"/>
      <c r="GC319" s="55"/>
      <c r="GD319" s="55"/>
      <c r="GE319" s="55"/>
      <c r="GF319" s="55"/>
      <c r="GG319" s="55"/>
      <c r="GH319" s="55"/>
      <c r="GI319" s="55"/>
      <c r="GJ319" s="55"/>
      <c r="GK319" s="55"/>
      <c r="GL319" s="55"/>
      <c r="GM319" s="55"/>
      <c r="GN319" s="55"/>
      <c r="GO319" s="55"/>
      <c r="GP319" s="55"/>
      <c r="GQ319" s="55"/>
      <c r="GR319" s="55"/>
      <c r="GS319" s="55"/>
      <c r="GT319" s="55"/>
      <c r="GU319" s="55"/>
      <c r="GV319" s="55"/>
      <c r="GW319" s="55"/>
      <c r="GX319" s="55"/>
      <c r="GY319" s="55"/>
      <c r="GZ319" s="55"/>
      <c r="HA319" s="55"/>
      <c r="HB319" s="55"/>
      <c r="HC319" s="55"/>
      <c r="HD319" s="55"/>
      <c r="HE319" s="55"/>
      <c r="HF319" s="55"/>
      <c r="HG319" s="55"/>
      <c r="HH319" s="55"/>
      <c r="HI319" s="55"/>
      <c r="HJ319" s="55"/>
      <c r="HK319" s="55"/>
      <c r="HL319" s="55"/>
      <c r="HM319" s="55"/>
      <c r="HN319" s="55"/>
      <c r="HO319" s="55"/>
      <c r="HP319" s="55"/>
      <c r="HQ319" s="55"/>
      <c r="HR319" s="55"/>
    </row>
    <row r="320" spans="1:228" s="56" customFormat="1" ht="15.75" customHeight="1" x14ac:dyDescent="0.25">
      <c r="A320" s="48">
        <f t="shared" si="18"/>
        <v>319</v>
      </c>
      <c r="B320" s="49">
        <v>43435</v>
      </c>
      <c r="C320" s="50">
        <v>0.15</v>
      </c>
      <c r="D320" s="51">
        <f t="shared" ref="D320:D323" si="24">ROUND(1+C320/100,6)</f>
        <v>1.0015000000000001</v>
      </c>
      <c r="E320" s="51">
        <f>ROUND(PRODUCT(D320:$D$350),6)</f>
        <v>1.1176779999999999</v>
      </c>
      <c r="F320" s="37"/>
      <c r="G320" s="21">
        <f t="shared" si="23"/>
        <v>0</v>
      </c>
      <c r="H320" s="88"/>
      <c r="I320" s="15"/>
      <c r="J320" s="30"/>
      <c r="K320" s="30"/>
      <c r="L320" s="28"/>
      <c r="M320" s="59"/>
      <c r="N320" s="16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5"/>
      <c r="BQ320" s="55"/>
      <c r="BR320" s="55"/>
      <c r="BS320" s="55"/>
      <c r="BT320" s="55"/>
      <c r="BU320" s="55"/>
      <c r="BV320" s="55"/>
      <c r="BW320" s="55"/>
      <c r="BX320" s="55"/>
      <c r="BY320" s="55"/>
      <c r="BZ320" s="55"/>
      <c r="CA320" s="55"/>
      <c r="CB320" s="55"/>
      <c r="CC320" s="55"/>
      <c r="CD320" s="55"/>
      <c r="CE320" s="55"/>
      <c r="CF320" s="55"/>
      <c r="CG320" s="55"/>
      <c r="CH320" s="55"/>
      <c r="CI320" s="55"/>
      <c r="CJ320" s="55"/>
      <c r="CK320" s="55"/>
      <c r="CL320" s="55"/>
      <c r="CM320" s="55"/>
      <c r="CN320" s="55"/>
      <c r="CO320" s="55"/>
      <c r="CP320" s="55"/>
      <c r="CQ320" s="55"/>
      <c r="CR320" s="55"/>
      <c r="CS320" s="55"/>
      <c r="CT320" s="55"/>
      <c r="CU320" s="55"/>
      <c r="CV320" s="55"/>
      <c r="CW320" s="55"/>
      <c r="CX320" s="55"/>
      <c r="CY320" s="55"/>
      <c r="CZ320" s="55"/>
      <c r="DA320" s="55"/>
      <c r="DB320" s="55"/>
      <c r="DC320" s="55"/>
      <c r="DD320" s="55"/>
      <c r="DE320" s="55"/>
      <c r="DF320" s="55"/>
      <c r="DG320" s="55"/>
      <c r="DH320" s="55"/>
      <c r="DI320" s="55"/>
      <c r="DJ320" s="55"/>
      <c r="DK320" s="55"/>
      <c r="DL320" s="55"/>
      <c r="DM320" s="55"/>
      <c r="DN320" s="55"/>
      <c r="DO320" s="55"/>
      <c r="DP320" s="55"/>
      <c r="DQ320" s="55"/>
      <c r="DR320" s="55"/>
      <c r="DS320" s="55"/>
      <c r="DT320" s="55"/>
      <c r="DU320" s="55"/>
      <c r="DV320" s="55"/>
      <c r="DW320" s="55"/>
      <c r="DX320" s="55"/>
      <c r="DY320" s="55"/>
      <c r="DZ320" s="55"/>
      <c r="EA320" s="55"/>
      <c r="EB320" s="55"/>
      <c r="EC320" s="55"/>
      <c r="ED320" s="55"/>
      <c r="EE320" s="55"/>
      <c r="EF320" s="55"/>
      <c r="EG320" s="55"/>
      <c r="EH320" s="55"/>
      <c r="EI320" s="55"/>
      <c r="EJ320" s="55"/>
      <c r="EK320" s="55"/>
      <c r="EL320" s="55"/>
      <c r="EM320" s="55"/>
      <c r="EN320" s="55"/>
      <c r="EO320" s="55"/>
      <c r="EP320" s="55"/>
      <c r="EQ320" s="55"/>
      <c r="ER320" s="55"/>
      <c r="ES320" s="55"/>
      <c r="ET320" s="55"/>
      <c r="EU320" s="55"/>
      <c r="EV320" s="55"/>
      <c r="EW320" s="55"/>
      <c r="EX320" s="55"/>
      <c r="EY320" s="55"/>
      <c r="EZ320" s="55"/>
      <c r="FA320" s="55"/>
      <c r="FB320" s="55"/>
      <c r="FC320" s="55"/>
      <c r="FD320" s="55"/>
      <c r="FE320" s="55"/>
      <c r="FF320" s="55"/>
      <c r="FG320" s="55"/>
      <c r="FH320" s="55"/>
      <c r="FI320" s="55"/>
      <c r="FJ320" s="55"/>
      <c r="FK320" s="55"/>
      <c r="FL320" s="55"/>
      <c r="FM320" s="55"/>
      <c r="FN320" s="55"/>
      <c r="FO320" s="55"/>
      <c r="FP320" s="55"/>
      <c r="FQ320" s="55"/>
      <c r="FR320" s="55"/>
      <c r="FS320" s="55"/>
      <c r="FT320" s="55"/>
      <c r="FU320" s="55"/>
      <c r="FV320" s="55"/>
      <c r="FW320" s="55"/>
      <c r="FX320" s="55"/>
      <c r="FY320" s="55"/>
      <c r="FZ320" s="55"/>
      <c r="GA320" s="55"/>
      <c r="GB320" s="55"/>
      <c r="GC320" s="55"/>
      <c r="GD320" s="55"/>
      <c r="GE320" s="55"/>
      <c r="GF320" s="55"/>
      <c r="GG320" s="55"/>
      <c r="GH320" s="55"/>
      <c r="GI320" s="55"/>
      <c r="GJ320" s="55"/>
      <c r="GK320" s="55"/>
      <c r="GL320" s="55"/>
      <c r="GM320" s="55"/>
      <c r="GN320" s="55"/>
      <c r="GO320" s="55"/>
      <c r="GP320" s="55"/>
      <c r="GQ320" s="55"/>
      <c r="GR320" s="55"/>
      <c r="GS320" s="55"/>
      <c r="GT320" s="55"/>
      <c r="GU320" s="55"/>
      <c r="GV320" s="55"/>
      <c r="GW320" s="55"/>
      <c r="GX320" s="55"/>
      <c r="GY320" s="55"/>
      <c r="GZ320" s="55"/>
      <c r="HA320" s="55"/>
      <c r="HB320" s="55"/>
      <c r="HC320" s="55"/>
      <c r="HD320" s="55"/>
      <c r="HE320" s="55"/>
      <c r="HF320" s="55"/>
      <c r="HG320" s="55"/>
      <c r="HH320" s="55"/>
      <c r="HI320" s="55"/>
      <c r="HJ320" s="55"/>
      <c r="HK320" s="55"/>
      <c r="HL320" s="55"/>
      <c r="HM320" s="55"/>
      <c r="HN320" s="55"/>
      <c r="HO320" s="55"/>
      <c r="HP320" s="55"/>
      <c r="HQ320" s="55"/>
      <c r="HR320" s="55"/>
    </row>
    <row r="321" spans="1:226" s="56" customFormat="1" ht="15.75" customHeight="1" x14ac:dyDescent="0.25">
      <c r="A321" s="48">
        <f t="shared" si="18"/>
        <v>320</v>
      </c>
      <c r="B321" s="49">
        <v>43466</v>
      </c>
      <c r="C321" s="50">
        <f>'CÁLCULO BENEFÍCIO'!D322</f>
        <v>0.32</v>
      </c>
      <c r="D321" s="51">
        <f t="shared" si="24"/>
        <v>1.0032000000000001</v>
      </c>
      <c r="E321" s="51">
        <f>ROUND(PRODUCT(D321:$D$350),6)</f>
        <v>1.116004</v>
      </c>
      <c r="F321" s="37"/>
      <c r="G321" s="21">
        <f t="shared" si="23"/>
        <v>0</v>
      </c>
      <c r="H321" s="88"/>
      <c r="I321" s="15"/>
      <c r="J321" s="30"/>
      <c r="K321" s="30"/>
      <c r="L321" s="28"/>
      <c r="M321" s="59"/>
      <c r="N321" s="16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5"/>
      <c r="BQ321" s="55"/>
      <c r="BR321" s="55"/>
      <c r="BS321" s="55"/>
      <c r="BT321" s="55"/>
      <c r="BU321" s="55"/>
      <c r="BV321" s="55"/>
      <c r="BW321" s="55"/>
      <c r="BX321" s="55"/>
      <c r="BY321" s="55"/>
      <c r="BZ321" s="55"/>
      <c r="CA321" s="55"/>
      <c r="CB321" s="55"/>
      <c r="CC321" s="55"/>
      <c r="CD321" s="55"/>
      <c r="CE321" s="55"/>
      <c r="CF321" s="55"/>
      <c r="CG321" s="55"/>
      <c r="CH321" s="55"/>
      <c r="CI321" s="55"/>
      <c r="CJ321" s="55"/>
      <c r="CK321" s="55"/>
      <c r="CL321" s="55"/>
      <c r="CM321" s="55"/>
      <c r="CN321" s="55"/>
      <c r="CO321" s="55"/>
      <c r="CP321" s="55"/>
      <c r="CQ321" s="55"/>
      <c r="CR321" s="55"/>
      <c r="CS321" s="55"/>
      <c r="CT321" s="55"/>
      <c r="CU321" s="55"/>
      <c r="CV321" s="55"/>
      <c r="CW321" s="55"/>
      <c r="CX321" s="55"/>
      <c r="CY321" s="55"/>
      <c r="CZ321" s="55"/>
      <c r="DA321" s="55"/>
      <c r="DB321" s="55"/>
      <c r="DC321" s="55"/>
      <c r="DD321" s="55"/>
      <c r="DE321" s="55"/>
      <c r="DF321" s="55"/>
      <c r="DG321" s="55"/>
      <c r="DH321" s="55"/>
      <c r="DI321" s="55"/>
      <c r="DJ321" s="55"/>
      <c r="DK321" s="55"/>
      <c r="DL321" s="55"/>
      <c r="DM321" s="55"/>
      <c r="DN321" s="55"/>
      <c r="DO321" s="55"/>
      <c r="DP321" s="55"/>
      <c r="DQ321" s="55"/>
      <c r="DR321" s="55"/>
      <c r="DS321" s="55"/>
      <c r="DT321" s="55"/>
      <c r="DU321" s="55"/>
      <c r="DV321" s="55"/>
      <c r="DW321" s="55"/>
      <c r="DX321" s="55"/>
      <c r="DY321" s="55"/>
      <c r="DZ321" s="55"/>
      <c r="EA321" s="55"/>
      <c r="EB321" s="55"/>
      <c r="EC321" s="55"/>
      <c r="ED321" s="55"/>
      <c r="EE321" s="55"/>
      <c r="EF321" s="55"/>
      <c r="EG321" s="55"/>
      <c r="EH321" s="55"/>
      <c r="EI321" s="55"/>
      <c r="EJ321" s="55"/>
      <c r="EK321" s="55"/>
      <c r="EL321" s="55"/>
      <c r="EM321" s="55"/>
      <c r="EN321" s="55"/>
      <c r="EO321" s="55"/>
      <c r="EP321" s="55"/>
      <c r="EQ321" s="55"/>
      <c r="ER321" s="55"/>
      <c r="ES321" s="55"/>
      <c r="ET321" s="55"/>
      <c r="EU321" s="55"/>
      <c r="EV321" s="55"/>
      <c r="EW321" s="55"/>
      <c r="EX321" s="55"/>
      <c r="EY321" s="55"/>
      <c r="EZ321" s="55"/>
      <c r="FA321" s="55"/>
      <c r="FB321" s="55"/>
      <c r="FC321" s="55"/>
      <c r="FD321" s="55"/>
      <c r="FE321" s="55"/>
      <c r="FF321" s="55"/>
      <c r="FG321" s="55"/>
      <c r="FH321" s="55"/>
      <c r="FI321" s="55"/>
      <c r="FJ321" s="55"/>
      <c r="FK321" s="55"/>
      <c r="FL321" s="55"/>
      <c r="FM321" s="55"/>
      <c r="FN321" s="55"/>
      <c r="FO321" s="55"/>
      <c r="FP321" s="55"/>
      <c r="FQ321" s="55"/>
      <c r="FR321" s="55"/>
      <c r="FS321" s="55"/>
      <c r="FT321" s="55"/>
      <c r="FU321" s="55"/>
      <c r="FV321" s="55"/>
      <c r="FW321" s="55"/>
      <c r="FX321" s="55"/>
      <c r="FY321" s="55"/>
      <c r="FZ321" s="55"/>
      <c r="GA321" s="55"/>
      <c r="GB321" s="55"/>
      <c r="GC321" s="55"/>
      <c r="GD321" s="55"/>
      <c r="GE321" s="55"/>
      <c r="GF321" s="55"/>
      <c r="GG321" s="55"/>
      <c r="GH321" s="55"/>
      <c r="GI321" s="55"/>
      <c r="GJ321" s="55"/>
      <c r="GK321" s="55"/>
      <c r="GL321" s="55"/>
      <c r="GM321" s="55"/>
      <c r="GN321" s="55"/>
      <c r="GO321" s="55"/>
      <c r="GP321" s="55"/>
      <c r="GQ321" s="55"/>
      <c r="GR321" s="55"/>
      <c r="GS321" s="55"/>
      <c r="GT321" s="55"/>
      <c r="GU321" s="55"/>
      <c r="GV321" s="55"/>
      <c r="GW321" s="55"/>
      <c r="GX321" s="55"/>
      <c r="GY321" s="55"/>
      <c r="GZ321" s="55"/>
      <c r="HA321" s="55"/>
      <c r="HB321" s="55"/>
      <c r="HC321" s="55"/>
      <c r="HD321" s="55"/>
      <c r="HE321" s="55"/>
      <c r="HF321" s="55"/>
      <c r="HG321" s="55"/>
      <c r="HH321" s="55"/>
      <c r="HI321" s="55"/>
      <c r="HJ321" s="55"/>
      <c r="HK321" s="55"/>
      <c r="HL321" s="55"/>
      <c r="HM321" s="55"/>
      <c r="HN321" s="55"/>
      <c r="HO321" s="55"/>
      <c r="HP321" s="55"/>
      <c r="HQ321" s="55"/>
      <c r="HR321" s="55"/>
    </row>
    <row r="322" spans="1:226" s="56" customFormat="1" ht="15.75" customHeight="1" x14ac:dyDescent="0.25">
      <c r="A322" s="48">
        <f t="shared" si="18"/>
        <v>321</v>
      </c>
      <c r="B322" s="49">
        <v>43497</v>
      </c>
      <c r="C322" s="50">
        <f>'CÁLCULO BENEFÍCIO'!D323</f>
        <v>0.43</v>
      </c>
      <c r="D322" s="51">
        <f t="shared" si="24"/>
        <v>1.0043</v>
      </c>
      <c r="E322" s="51">
        <f>ROUND(PRODUCT(D322:$D$350),6)</f>
        <v>1.112444</v>
      </c>
      <c r="F322" s="37"/>
      <c r="G322" s="21">
        <f t="shared" si="23"/>
        <v>0</v>
      </c>
      <c r="H322" s="88"/>
      <c r="I322" s="15"/>
      <c r="J322" s="30"/>
      <c r="K322" s="30"/>
      <c r="L322" s="28"/>
      <c r="M322" s="59"/>
      <c r="N322" s="16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5"/>
      <c r="BQ322" s="55"/>
      <c r="BR322" s="55"/>
      <c r="BS322" s="55"/>
      <c r="BT322" s="55"/>
      <c r="BU322" s="55"/>
      <c r="BV322" s="55"/>
      <c r="BW322" s="55"/>
      <c r="BX322" s="55"/>
      <c r="BY322" s="55"/>
      <c r="BZ322" s="55"/>
      <c r="CA322" s="55"/>
      <c r="CB322" s="55"/>
      <c r="CC322" s="55"/>
      <c r="CD322" s="55"/>
      <c r="CE322" s="55"/>
      <c r="CF322" s="55"/>
      <c r="CG322" s="55"/>
      <c r="CH322" s="55"/>
      <c r="CI322" s="55"/>
      <c r="CJ322" s="55"/>
      <c r="CK322" s="55"/>
      <c r="CL322" s="55"/>
      <c r="CM322" s="55"/>
      <c r="CN322" s="55"/>
      <c r="CO322" s="55"/>
      <c r="CP322" s="55"/>
      <c r="CQ322" s="55"/>
      <c r="CR322" s="55"/>
      <c r="CS322" s="55"/>
      <c r="CT322" s="55"/>
      <c r="CU322" s="55"/>
      <c r="CV322" s="55"/>
      <c r="CW322" s="55"/>
      <c r="CX322" s="55"/>
      <c r="CY322" s="55"/>
      <c r="CZ322" s="55"/>
      <c r="DA322" s="55"/>
      <c r="DB322" s="55"/>
      <c r="DC322" s="55"/>
      <c r="DD322" s="55"/>
      <c r="DE322" s="55"/>
      <c r="DF322" s="55"/>
      <c r="DG322" s="55"/>
      <c r="DH322" s="55"/>
      <c r="DI322" s="55"/>
      <c r="DJ322" s="55"/>
      <c r="DK322" s="55"/>
      <c r="DL322" s="55"/>
      <c r="DM322" s="55"/>
      <c r="DN322" s="55"/>
      <c r="DO322" s="55"/>
      <c r="DP322" s="55"/>
      <c r="DQ322" s="55"/>
      <c r="DR322" s="55"/>
      <c r="DS322" s="55"/>
      <c r="DT322" s="55"/>
      <c r="DU322" s="55"/>
      <c r="DV322" s="55"/>
      <c r="DW322" s="55"/>
      <c r="DX322" s="55"/>
      <c r="DY322" s="55"/>
      <c r="DZ322" s="55"/>
      <c r="EA322" s="55"/>
      <c r="EB322" s="55"/>
      <c r="EC322" s="55"/>
      <c r="ED322" s="55"/>
      <c r="EE322" s="55"/>
      <c r="EF322" s="55"/>
      <c r="EG322" s="55"/>
      <c r="EH322" s="55"/>
      <c r="EI322" s="55"/>
      <c r="EJ322" s="55"/>
      <c r="EK322" s="55"/>
      <c r="EL322" s="55"/>
      <c r="EM322" s="55"/>
      <c r="EN322" s="55"/>
      <c r="EO322" s="55"/>
      <c r="EP322" s="55"/>
      <c r="EQ322" s="55"/>
      <c r="ER322" s="55"/>
      <c r="ES322" s="55"/>
      <c r="ET322" s="55"/>
      <c r="EU322" s="55"/>
      <c r="EV322" s="55"/>
      <c r="EW322" s="55"/>
      <c r="EX322" s="55"/>
      <c r="EY322" s="55"/>
      <c r="EZ322" s="55"/>
      <c r="FA322" s="55"/>
      <c r="FB322" s="55"/>
      <c r="FC322" s="55"/>
      <c r="FD322" s="55"/>
      <c r="FE322" s="55"/>
      <c r="FF322" s="55"/>
      <c r="FG322" s="55"/>
      <c r="FH322" s="55"/>
      <c r="FI322" s="55"/>
      <c r="FJ322" s="55"/>
      <c r="FK322" s="55"/>
      <c r="FL322" s="55"/>
      <c r="FM322" s="55"/>
      <c r="FN322" s="55"/>
      <c r="FO322" s="55"/>
      <c r="FP322" s="55"/>
      <c r="FQ322" s="55"/>
      <c r="FR322" s="55"/>
      <c r="FS322" s="55"/>
      <c r="FT322" s="55"/>
      <c r="FU322" s="55"/>
      <c r="FV322" s="55"/>
      <c r="FW322" s="55"/>
      <c r="FX322" s="55"/>
      <c r="FY322" s="55"/>
      <c r="FZ322" s="55"/>
      <c r="GA322" s="55"/>
      <c r="GB322" s="55"/>
      <c r="GC322" s="55"/>
      <c r="GD322" s="55"/>
      <c r="GE322" s="55"/>
      <c r="GF322" s="55"/>
      <c r="GG322" s="55"/>
      <c r="GH322" s="55"/>
      <c r="GI322" s="55"/>
      <c r="GJ322" s="55"/>
      <c r="GK322" s="55"/>
      <c r="GL322" s="55"/>
      <c r="GM322" s="55"/>
      <c r="GN322" s="55"/>
      <c r="GO322" s="55"/>
      <c r="GP322" s="55"/>
      <c r="GQ322" s="55"/>
      <c r="GR322" s="55"/>
      <c r="GS322" s="55"/>
      <c r="GT322" s="55"/>
      <c r="GU322" s="55"/>
      <c r="GV322" s="55"/>
      <c r="GW322" s="55"/>
      <c r="GX322" s="55"/>
      <c r="GY322" s="55"/>
      <c r="GZ322" s="55"/>
      <c r="HA322" s="55"/>
      <c r="HB322" s="55"/>
      <c r="HC322" s="55"/>
      <c r="HD322" s="55"/>
      <c r="HE322" s="55"/>
      <c r="HF322" s="55"/>
      <c r="HG322" s="55"/>
      <c r="HH322" s="55"/>
      <c r="HI322" s="55"/>
      <c r="HJ322" s="55"/>
      <c r="HK322" s="55"/>
      <c r="HL322" s="55"/>
      <c r="HM322" s="55"/>
      <c r="HN322" s="55"/>
      <c r="HO322" s="55"/>
      <c r="HP322" s="55"/>
      <c r="HQ322" s="55"/>
      <c r="HR322" s="55"/>
    </row>
    <row r="323" spans="1:226" s="56" customFormat="1" ht="16.5" customHeight="1" x14ac:dyDescent="0.25">
      <c r="A323" s="48">
        <f t="shared" si="18"/>
        <v>322</v>
      </c>
      <c r="B323" s="49">
        <v>43525</v>
      </c>
      <c r="C323" s="50">
        <f>'CÁLCULO BENEFÍCIO'!D324</f>
        <v>0.75</v>
      </c>
      <c r="D323" s="51">
        <f t="shared" si="24"/>
        <v>1.0075000000000001</v>
      </c>
      <c r="E323" s="51">
        <f>ROUND(PRODUCT(D323:$D$350),6)</f>
        <v>1.1076809999999999</v>
      </c>
      <c r="F323" s="37"/>
      <c r="G323" s="21">
        <f t="shared" si="23"/>
        <v>0</v>
      </c>
      <c r="H323" s="60"/>
      <c r="I323" s="15"/>
      <c r="J323" s="30"/>
      <c r="K323" s="30"/>
      <c r="L323" s="28"/>
      <c r="M323" s="61"/>
      <c r="N323" s="16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5"/>
      <c r="BQ323" s="55"/>
      <c r="BR323" s="55"/>
      <c r="BS323" s="55"/>
      <c r="BT323" s="55"/>
      <c r="BU323" s="55"/>
      <c r="BV323" s="55"/>
      <c r="BW323" s="55"/>
      <c r="BX323" s="55"/>
      <c r="BY323" s="55"/>
      <c r="BZ323" s="55"/>
      <c r="CA323" s="55"/>
      <c r="CB323" s="55"/>
      <c r="CC323" s="55"/>
      <c r="CD323" s="55"/>
      <c r="CE323" s="55"/>
      <c r="CF323" s="55"/>
      <c r="CG323" s="55"/>
      <c r="CH323" s="55"/>
      <c r="CI323" s="55"/>
      <c r="CJ323" s="55"/>
      <c r="CK323" s="55"/>
      <c r="CL323" s="55"/>
      <c r="CM323" s="55"/>
      <c r="CN323" s="55"/>
      <c r="CO323" s="55"/>
      <c r="CP323" s="55"/>
      <c r="CQ323" s="55"/>
      <c r="CR323" s="55"/>
      <c r="CS323" s="55"/>
      <c r="CT323" s="55"/>
      <c r="CU323" s="55"/>
      <c r="CV323" s="55"/>
      <c r="CW323" s="55"/>
      <c r="CX323" s="55"/>
      <c r="CY323" s="55"/>
      <c r="CZ323" s="55"/>
      <c r="DA323" s="55"/>
      <c r="DB323" s="55"/>
      <c r="DC323" s="55"/>
      <c r="DD323" s="55"/>
      <c r="DE323" s="55"/>
      <c r="DF323" s="55"/>
      <c r="DG323" s="55"/>
      <c r="DH323" s="55"/>
      <c r="DI323" s="55"/>
      <c r="DJ323" s="55"/>
      <c r="DK323" s="55"/>
      <c r="DL323" s="55"/>
      <c r="DM323" s="55"/>
      <c r="DN323" s="55"/>
      <c r="DO323" s="55"/>
      <c r="DP323" s="55"/>
      <c r="DQ323" s="55"/>
      <c r="DR323" s="55"/>
      <c r="DS323" s="55"/>
      <c r="DT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55"/>
      <c r="EP323" s="55"/>
      <c r="EQ323" s="55"/>
      <c r="ER323" s="55"/>
      <c r="ES323" s="55"/>
      <c r="ET323" s="55"/>
      <c r="EU323" s="55"/>
      <c r="EV323" s="55"/>
      <c r="EW323" s="55"/>
      <c r="EX323" s="55"/>
      <c r="EY323" s="55"/>
      <c r="EZ323" s="55"/>
      <c r="FA323" s="55"/>
      <c r="FB323" s="55"/>
      <c r="FC323" s="55"/>
      <c r="FD323" s="55"/>
      <c r="FE323" s="55"/>
      <c r="FF323" s="55"/>
      <c r="FG323" s="55"/>
      <c r="FH323" s="55"/>
      <c r="FI323" s="55"/>
      <c r="FJ323" s="55"/>
      <c r="FK323" s="55"/>
      <c r="FL323" s="55"/>
      <c r="FM323" s="55"/>
      <c r="FN323" s="55"/>
      <c r="FO323" s="55"/>
      <c r="FP323" s="55"/>
      <c r="FQ323" s="55"/>
      <c r="FR323" s="55"/>
      <c r="FS323" s="55"/>
      <c r="FT323" s="55"/>
      <c r="FU323" s="55"/>
      <c r="FV323" s="55"/>
      <c r="FW323" s="55"/>
      <c r="FX323" s="55"/>
      <c r="FY323" s="55"/>
      <c r="FZ323" s="55"/>
      <c r="GA323" s="55"/>
      <c r="GB323" s="55"/>
      <c r="GC323" s="55"/>
      <c r="GD323" s="55"/>
      <c r="GE323" s="55"/>
      <c r="GF323" s="55"/>
      <c r="GG323" s="55"/>
      <c r="GH323" s="55"/>
      <c r="GI323" s="55"/>
      <c r="GJ323" s="55"/>
      <c r="GK323" s="55"/>
      <c r="GL323" s="55"/>
      <c r="GM323" s="55"/>
      <c r="GN323" s="55"/>
      <c r="GO323" s="55"/>
      <c r="GP323" s="55"/>
      <c r="GQ323" s="55"/>
      <c r="GR323" s="55"/>
      <c r="GS323" s="55"/>
      <c r="GT323" s="55"/>
      <c r="GU323" s="55"/>
      <c r="GV323" s="55"/>
      <c r="GW323" s="55"/>
      <c r="GX323" s="55"/>
      <c r="GY323" s="55"/>
      <c r="GZ323" s="55"/>
      <c r="HA323" s="55"/>
      <c r="HB323" s="55"/>
      <c r="HC323" s="55"/>
      <c r="HD323" s="55"/>
      <c r="HE323" s="55"/>
      <c r="HF323" s="55"/>
      <c r="HG323" s="55"/>
      <c r="HH323" s="55"/>
      <c r="HI323" s="55"/>
      <c r="HJ323" s="55"/>
      <c r="HK323" s="55"/>
      <c r="HL323" s="55"/>
      <c r="HM323" s="55"/>
      <c r="HN323" s="55"/>
      <c r="HO323" s="55"/>
      <c r="HP323" s="55"/>
      <c r="HQ323" s="55"/>
      <c r="HR323" s="55"/>
    </row>
    <row r="324" spans="1:226" s="56" customFormat="1" ht="16.5" customHeight="1" x14ac:dyDescent="0.25">
      <c r="A324" s="48">
        <f t="shared" si="18"/>
        <v>323</v>
      </c>
      <c r="B324" s="49">
        <v>43556</v>
      </c>
      <c r="C324" s="50">
        <f>'CÁLCULO BENEFÍCIO'!D325</f>
        <v>0.56999999999999995</v>
      </c>
      <c r="D324" s="51">
        <f t="shared" ref="D324:D340" si="25">ROUND(1+C324/100,6)</f>
        <v>1.0057</v>
      </c>
      <c r="E324" s="51">
        <f>ROUND(PRODUCT(D324:$D$350),6)</f>
        <v>1.0994349999999999</v>
      </c>
      <c r="F324" s="37"/>
      <c r="G324" s="21">
        <f t="shared" ref="G324:G340" si="26">ROUND(F324*E324,2)</f>
        <v>0</v>
      </c>
      <c r="H324" s="60"/>
      <c r="I324" s="15"/>
      <c r="J324" s="30"/>
      <c r="K324" s="30"/>
      <c r="L324" s="28"/>
      <c r="M324" s="61"/>
      <c r="N324" s="16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5"/>
      <c r="BQ324" s="55"/>
      <c r="BR324" s="55"/>
      <c r="BS324" s="55"/>
      <c r="BT324" s="55"/>
      <c r="BU324" s="55"/>
      <c r="BV324" s="55"/>
      <c r="BW324" s="55"/>
      <c r="BX324" s="55"/>
      <c r="BY324" s="55"/>
      <c r="BZ324" s="55"/>
      <c r="CA324" s="55"/>
      <c r="CB324" s="55"/>
      <c r="CC324" s="55"/>
      <c r="CD324" s="55"/>
      <c r="CE324" s="55"/>
      <c r="CF324" s="55"/>
      <c r="CG324" s="55"/>
      <c r="CH324" s="55"/>
      <c r="CI324" s="55"/>
      <c r="CJ324" s="55"/>
      <c r="CK324" s="55"/>
      <c r="CL324" s="55"/>
      <c r="CM324" s="55"/>
      <c r="CN324" s="55"/>
      <c r="CO324" s="55"/>
      <c r="CP324" s="55"/>
      <c r="CQ324" s="55"/>
      <c r="CR324" s="55"/>
      <c r="CS324" s="55"/>
      <c r="CT324" s="55"/>
      <c r="CU324" s="55"/>
      <c r="CV324" s="55"/>
      <c r="CW324" s="55"/>
      <c r="CX324" s="55"/>
      <c r="CY324" s="55"/>
      <c r="CZ324" s="55"/>
      <c r="DA324" s="55"/>
      <c r="DB324" s="55"/>
      <c r="DC324" s="55"/>
      <c r="DD324" s="55"/>
      <c r="DE324" s="55"/>
      <c r="DF324" s="55"/>
      <c r="DG324" s="55"/>
      <c r="DH324" s="55"/>
      <c r="DI324" s="55"/>
      <c r="DJ324" s="55"/>
      <c r="DK324" s="55"/>
      <c r="DL324" s="55"/>
      <c r="DM324" s="55"/>
      <c r="DN324" s="55"/>
      <c r="DO324" s="55"/>
      <c r="DP324" s="55"/>
      <c r="DQ324" s="55"/>
      <c r="DR324" s="55"/>
      <c r="DS324" s="55"/>
      <c r="DT324" s="55"/>
      <c r="DU324" s="55"/>
      <c r="DV324" s="55"/>
      <c r="DW324" s="55"/>
      <c r="DX324" s="55"/>
      <c r="DY324" s="55"/>
      <c r="DZ324" s="55"/>
      <c r="EA324" s="55"/>
      <c r="EB324" s="55"/>
      <c r="EC324" s="55"/>
      <c r="ED324" s="55"/>
      <c r="EE324" s="55"/>
      <c r="EF324" s="55"/>
      <c r="EG324" s="55"/>
      <c r="EH324" s="55"/>
      <c r="EI324" s="55"/>
      <c r="EJ324" s="55"/>
      <c r="EK324" s="55"/>
      <c r="EL324" s="55"/>
      <c r="EM324" s="55"/>
      <c r="EN324" s="55"/>
      <c r="EO324" s="55"/>
      <c r="EP324" s="55"/>
      <c r="EQ324" s="55"/>
      <c r="ER324" s="55"/>
      <c r="ES324" s="55"/>
      <c r="ET324" s="55"/>
      <c r="EU324" s="55"/>
      <c r="EV324" s="55"/>
      <c r="EW324" s="55"/>
      <c r="EX324" s="55"/>
      <c r="EY324" s="55"/>
      <c r="EZ324" s="55"/>
      <c r="FA324" s="55"/>
      <c r="FB324" s="55"/>
      <c r="FC324" s="55"/>
      <c r="FD324" s="55"/>
      <c r="FE324" s="55"/>
      <c r="FF324" s="55"/>
      <c r="FG324" s="55"/>
      <c r="FH324" s="55"/>
      <c r="FI324" s="55"/>
      <c r="FJ324" s="55"/>
      <c r="FK324" s="55"/>
      <c r="FL324" s="55"/>
      <c r="FM324" s="55"/>
      <c r="FN324" s="55"/>
      <c r="FO324" s="55"/>
      <c r="FP324" s="55"/>
      <c r="FQ324" s="55"/>
      <c r="FR324" s="55"/>
      <c r="FS324" s="55"/>
      <c r="FT324" s="55"/>
      <c r="FU324" s="55"/>
      <c r="FV324" s="55"/>
      <c r="FW324" s="55"/>
      <c r="FX324" s="55"/>
      <c r="FY324" s="55"/>
      <c r="FZ324" s="55"/>
      <c r="GA324" s="55"/>
      <c r="GB324" s="55"/>
      <c r="GC324" s="55"/>
      <c r="GD324" s="55"/>
      <c r="GE324" s="55"/>
      <c r="GF324" s="55"/>
      <c r="GG324" s="55"/>
      <c r="GH324" s="55"/>
      <c r="GI324" s="55"/>
      <c r="GJ324" s="55"/>
      <c r="GK324" s="55"/>
      <c r="GL324" s="55"/>
      <c r="GM324" s="55"/>
      <c r="GN324" s="55"/>
      <c r="GO324" s="55"/>
      <c r="GP324" s="55"/>
      <c r="GQ324" s="55"/>
      <c r="GR324" s="55"/>
      <c r="GS324" s="55"/>
      <c r="GT324" s="55"/>
      <c r="GU324" s="55"/>
      <c r="GV324" s="55"/>
      <c r="GW324" s="55"/>
      <c r="GX324" s="55"/>
      <c r="GY324" s="55"/>
      <c r="GZ324" s="55"/>
      <c r="HA324" s="55"/>
      <c r="HB324" s="55"/>
      <c r="HC324" s="55"/>
      <c r="HD324" s="55"/>
      <c r="HE324" s="55"/>
      <c r="HF324" s="55"/>
      <c r="HG324" s="55"/>
      <c r="HH324" s="55"/>
      <c r="HI324" s="55"/>
      <c r="HJ324" s="55"/>
      <c r="HK324" s="55"/>
      <c r="HL324" s="55"/>
      <c r="HM324" s="55"/>
      <c r="HN324" s="55"/>
      <c r="HO324" s="55"/>
      <c r="HP324" s="55"/>
      <c r="HQ324" s="55"/>
      <c r="HR324" s="55"/>
    </row>
    <row r="325" spans="1:226" s="56" customFormat="1" ht="16.5" customHeight="1" x14ac:dyDescent="0.25">
      <c r="A325" s="48">
        <f t="shared" si="18"/>
        <v>324</v>
      </c>
      <c r="B325" s="49">
        <v>43586</v>
      </c>
      <c r="C325" s="50">
        <f>'CÁLCULO BENEFÍCIO'!D326</f>
        <v>0.13</v>
      </c>
      <c r="D325" s="51">
        <f t="shared" si="25"/>
        <v>1.0013000000000001</v>
      </c>
      <c r="E325" s="51">
        <f>ROUND(PRODUCT(D325:$D$350),6)</f>
        <v>1.0932040000000001</v>
      </c>
      <c r="F325" s="37"/>
      <c r="G325" s="21">
        <f t="shared" si="26"/>
        <v>0</v>
      </c>
      <c r="H325" s="60"/>
      <c r="I325" s="15"/>
      <c r="J325" s="30"/>
      <c r="K325" s="30"/>
      <c r="L325" s="28"/>
      <c r="M325" s="61"/>
      <c r="N325" s="16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5"/>
      <c r="BQ325" s="55"/>
      <c r="BR325" s="55"/>
      <c r="BS325" s="55"/>
      <c r="BT325" s="55"/>
      <c r="BU325" s="55"/>
      <c r="BV325" s="55"/>
      <c r="BW325" s="55"/>
      <c r="BX325" s="55"/>
      <c r="BY325" s="55"/>
      <c r="BZ325" s="55"/>
      <c r="CA325" s="55"/>
      <c r="CB325" s="55"/>
      <c r="CC325" s="55"/>
      <c r="CD325" s="55"/>
      <c r="CE325" s="55"/>
      <c r="CF325" s="55"/>
      <c r="CG325" s="55"/>
      <c r="CH325" s="55"/>
      <c r="CI325" s="55"/>
      <c r="CJ325" s="55"/>
      <c r="CK325" s="55"/>
      <c r="CL325" s="55"/>
      <c r="CM325" s="55"/>
      <c r="CN325" s="55"/>
      <c r="CO325" s="55"/>
      <c r="CP325" s="55"/>
      <c r="CQ325" s="55"/>
      <c r="CR325" s="55"/>
      <c r="CS325" s="55"/>
      <c r="CT325" s="55"/>
      <c r="CU325" s="55"/>
      <c r="CV325" s="55"/>
      <c r="CW325" s="55"/>
      <c r="CX325" s="55"/>
      <c r="CY325" s="55"/>
      <c r="CZ325" s="55"/>
      <c r="DA325" s="55"/>
      <c r="DB325" s="55"/>
      <c r="DC325" s="55"/>
      <c r="DD325" s="55"/>
      <c r="DE325" s="55"/>
      <c r="DF325" s="55"/>
      <c r="DG325" s="55"/>
      <c r="DH325" s="55"/>
      <c r="DI325" s="55"/>
      <c r="DJ325" s="55"/>
      <c r="DK325" s="55"/>
      <c r="DL325" s="55"/>
      <c r="DM325" s="55"/>
      <c r="DN325" s="55"/>
      <c r="DO325" s="55"/>
      <c r="DP325" s="55"/>
      <c r="DQ325" s="55"/>
      <c r="DR325" s="55"/>
      <c r="DS325" s="55"/>
      <c r="DT325" s="55"/>
      <c r="DU325" s="55"/>
      <c r="DV325" s="55"/>
      <c r="DW325" s="55"/>
      <c r="DX325" s="55"/>
      <c r="DY325" s="55"/>
      <c r="DZ325" s="55"/>
      <c r="EA325" s="55"/>
      <c r="EB325" s="55"/>
      <c r="EC325" s="55"/>
      <c r="ED325" s="55"/>
      <c r="EE325" s="55"/>
      <c r="EF325" s="55"/>
      <c r="EG325" s="55"/>
      <c r="EH325" s="55"/>
      <c r="EI325" s="55"/>
      <c r="EJ325" s="55"/>
      <c r="EK325" s="55"/>
      <c r="EL325" s="55"/>
      <c r="EM325" s="55"/>
      <c r="EN325" s="55"/>
      <c r="EO325" s="55"/>
      <c r="EP325" s="55"/>
      <c r="EQ325" s="55"/>
      <c r="ER325" s="55"/>
      <c r="ES325" s="55"/>
      <c r="ET325" s="55"/>
      <c r="EU325" s="55"/>
      <c r="EV325" s="55"/>
      <c r="EW325" s="55"/>
      <c r="EX325" s="55"/>
      <c r="EY325" s="55"/>
      <c r="EZ325" s="55"/>
      <c r="FA325" s="55"/>
      <c r="FB325" s="55"/>
      <c r="FC325" s="55"/>
      <c r="FD325" s="55"/>
      <c r="FE325" s="55"/>
      <c r="FF325" s="55"/>
      <c r="FG325" s="55"/>
      <c r="FH325" s="55"/>
      <c r="FI325" s="55"/>
      <c r="FJ325" s="55"/>
      <c r="FK325" s="55"/>
      <c r="FL325" s="55"/>
      <c r="FM325" s="55"/>
      <c r="FN325" s="55"/>
      <c r="FO325" s="55"/>
      <c r="FP325" s="55"/>
      <c r="FQ325" s="55"/>
      <c r="FR325" s="55"/>
      <c r="FS325" s="55"/>
      <c r="FT325" s="55"/>
      <c r="FU325" s="55"/>
      <c r="FV325" s="55"/>
      <c r="FW325" s="55"/>
      <c r="FX325" s="55"/>
      <c r="FY325" s="55"/>
      <c r="FZ325" s="55"/>
      <c r="GA325" s="55"/>
      <c r="GB325" s="55"/>
      <c r="GC325" s="55"/>
      <c r="GD325" s="55"/>
      <c r="GE325" s="55"/>
      <c r="GF325" s="55"/>
      <c r="GG325" s="55"/>
      <c r="GH325" s="55"/>
      <c r="GI325" s="55"/>
      <c r="GJ325" s="55"/>
      <c r="GK325" s="55"/>
      <c r="GL325" s="55"/>
      <c r="GM325" s="55"/>
      <c r="GN325" s="55"/>
      <c r="GO325" s="55"/>
      <c r="GP325" s="55"/>
      <c r="GQ325" s="55"/>
      <c r="GR325" s="55"/>
      <c r="GS325" s="55"/>
      <c r="GT325" s="55"/>
      <c r="GU325" s="55"/>
      <c r="GV325" s="55"/>
      <c r="GW325" s="55"/>
      <c r="GX325" s="55"/>
      <c r="GY325" s="55"/>
      <c r="GZ325" s="55"/>
      <c r="HA325" s="55"/>
      <c r="HB325" s="55"/>
      <c r="HC325" s="55"/>
      <c r="HD325" s="55"/>
      <c r="HE325" s="55"/>
      <c r="HF325" s="55"/>
      <c r="HG325" s="55"/>
      <c r="HH325" s="55"/>
      <c r="HI325" s="55"/>
      <c r="HJ325" s="55"/>
      <c r="HK325" s="55"/>
      <c r="HL325" s="55"/>
      <c r="HM325" s="55"/>
      <c r="HN325" s="55"/>
      <c r="HO325" s="55"/>
      <c r="HP325" s="55"/>
      <c r="HQ325" s="55"/>
      <c r="HR325" s="55"/>
    </row>
    <row r="326" spans="1:226" s="56" customFormat="1" ht="16.5" customHeight="1" x14ac:dyDescent="0.25">
      <c r="A326" s="48">
        <f t="shared" si="18"/>
        <v>325</v>
      </c>
      <c r="B326" s="49">
        <v>43617</v>
      </c>
      <c r="C326" s="50">
        <f>'CÁLCULO BENEFÍCIO'!D327</f>
        <v>0.01</v>
      </c>
      <c r="D326" s="51">
        <f t="shared" si="25"/>
        <v>1.0001</v>
      </c>
      <c r="E326" s="51">
        <f>ROUND(PRODUCT(D326:$D$350),6)</f>
        <v>1.091785</v>
      </c>
      <c r="F326" s="37"/>
      <c r="G326" s="21">
        <f t="shared" si="26"/>
        <v>0</v>
      </c>
      <c r="H326" s="60"/>
      <c r="I326" s="15"/>
      <c r="J326" s="30"/>
      <c r="K326" s="30"/>
      <c r="L326" s="28"/>
      <c r="M326" s="61"/>
      <c r="N326" s="16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5"/>
      <c r="BQ326" s="55"/>
      <c r="BR326" s="55"/>
      <c r="BS326" s="55"/>
      <c r="BT326" s="55"/>
      <c r="BU326" s="55"/>
      <c r="BV326" s="55"/>
      <c r="BW326" s="55"/>
      <c r="BX326" s="55"/>
      <c r="BY326" s="55"/>
      <c r="BZ326" s="55"/>
      <c r="CA326" s="55"/>
      <c r="CB326" s="55"/>
      <c r="CC326" s="55"/>
      <c r="CD326" s="55"/>
      <c r="CE326" s="55"/>
      <c r="CF326" s="55"/>
      <c r="CG326" s="55"/>
      <c r="CH326" s="55"/>
      <c r="CI326" s="55"/>
      <c r="CJ326" s="55"/>
      <c r="CK326" s="55"/>
      <c r="CL326" s="55"/>
      <c r="CM326" s="55"/>
      <c r="CN326" s="55"/>
      <c r="CO326" s="55"/>
      <c r="CP326" s="55"/>
      <c r="CQ326" s="55"/>
      <c r="CR326" s="55"/>
      <c r="CS326" s="55"/>
      <c r="CT326" s="55"/>
      <c r="CU326" s="55"/>
      <c r="CV326" s="55"/>
      <c r="CW326" s="55"/>
      <c r="CX326" s="55"/>
      <c r="CY326" s="55"/>
      <c r="CZ326" s="55"/>
      <c r="DA326" s="55"/>
      <c r="DB326" s="55"/>
      <c r="DC326" s="55"/>
      <c r="DD326" s="55"/>
      <c r="DE326" s="55"/>
      <c r="DF326" s="55"/>
      <c r="DG326" s="55"/>
      <c r="DH326" s="55"/>
      <c r="DI326" s="55"/>
      <c r="DJ326" s="55"/>
      <c r="DK326" s="55"/>
      <c r="DL326" s="55"/>
      <c r="DM326" s="55"/>
      <c r="DN326" s="55"/>
      <c r="DO326" s="55"/>
      <c r="DP326" s="55"/>
      <c r="DQ326" s="55"/>
      <c r="DR326" s="55"/>
      <c r="DS326" s="55"/>
      <c r="DT326" s="55"/>
      <c r="DU326" s="55"/>
      <c r="DV326" s="55"/>
      <c r="DW326" s="55"/>
      <c r="DX326" s="55"/>
      <c r="DY326" s="55"/>
      <c r="DZ326" s="55"/>
      <c r="EA326" s="55"/>
      <c r="EB326" s="55"/>
      <c r="EC326" s="55"/>
      <c r="ED326" s="55"/>
      <c r="EE326" s="55"/>
      <c r="EF326" s="55"/>
      <c r="EG326" s="55"/>
      <c r="EH326" s="55"/>
      <c r="EI326" s="55"/>
      <c r="EJ326" s="55"/>
      <c r="EK326" s="55"/>
      <c r="EL326" s="55"/>
      <c r="EM326" s="55"/>
      <c r="EN326" s="55"/>
      <c r="EO326" s="55"/>
      <c r="EP326" s="55"/>
      <c r="EQ326" s="55"/>
      <c r="ER326" s="55"/>
      <c r="ES326" s="55"/>
      <c r="ET326" s="55"/>
      <c r="EU326" s="55"/>
      <c r="EV326" s="55"/>
      <c r="EW326" s="55"/>
      <c r="EX326" s="55"/>
      <c r="EY326" s="55"/>
      <c r="EZ326" s="55"/>
      <c r="FA326" s="55"/>
      <c r="FB326" s="55"/>
      <c r="FC326" s="55"/>
      <c r="FD326" s="55"/>
      <c r="FE326" s="55"/>
      <c r="FF326" s="55"/>
      <c r="FG326" s="55"/>
      <c r="FH326" s="55"/>
      <c r="FI326" s="55"/>
      <c r="FJ326" s="55"/>
      <c r="FK326" s="55"/>
      <c r="FL326" s="55"/>
      <c r="FM326" s="55"/>
      <c r="FN326" s="55"/>
      <c r="FO326" s="55"/>
      <c r="FP326" s="55"/>
      <c r="FQ326" s="55"/>
      <c r="FR326" s="55"/>
      <c r="FS326" s="55"/>
      <c r="FT326" s="55"/>
      <c r="FU326" s="55"/>
      <c r="FV326" s="55"/>
      <c r="FW326" s="55"/>
      <c r="FX326" s="55"/>
      <c r="FY326" s="55"/>
      <c r="FZ326" s="55"/>
      <c r="GA326" s="55"/>
      <c r="GB326" s="55"/>
      <c r="GC326" s="55"/>
      <c r="GD326" s="55"/>
      <c r="GE326" s="55"/>
      <c r="GF326" s="55"/>
      <c r="GG326" s="55"/>
      <c r="GH326" s="55"/>
      <c r="GI326" s="55"/>
      <c r="GJ326" s="55"/>
      <c r="GK326" s="55"/>
      <c r="GL326" s="55"/>
      <c r="GM326" s="55"/>
      <c r="GN326" s="55"/>
      <c r="GO326" s="55"/>
      <c r="GP326" s="55"/>
      <c r="GQ326" s="55"/>
      <c r="GR326" s="55"/>
      <c r="GS326" s="55"/>
      <c r="GT326" s="55"/>
      <c r="GU326" s="55"/>
      <c r="GV326" s="55"/>
      <c r="GW326" s="55"/>
      <c r="GX326" s="55"/>
      <c r="GY326" s="55"/>
      <c r="GZ326" s="55"/>
      <c r="HA326" s="55"/>
      <c r="HB326" s="55"/>
      <c r="HC326" s="55"/>
      <c r="HD326" s="55"/>
      <c r="HE326" s="55"/>
      <c r="HF326" s="55"/>
      <c r="HG326" s="55"/>
      <c r="HH326" s="55"/>
      <c r="HI326" s="55"/>
      <c r="HJ326" s="55"/>
      <c r="HK326" s="55"/>
      <c r="HL326" s="55"/>
      <c r="HM326" s="55"/>
      <c r="HN326" s="55"/>
      <c r="HO326" s="55"/>
      <c r="HP326" s="55"/>
      <c r="HQ326" s="55"/>
      <c r="HR326" s="55"/>
    </row>
    <row r="327" spans="1:226" s="56" customFormat="1" ht="16.5" customHeight="1" x14ac:dyDescent="0.25">
      <c r="A327" s="48">
        <f t="shared" si="18"/>
        <v>326</v>
      </c>
      <c r="B327" s="49">
        <v>43647</v>
      </c>
      <c r="C327" s="50">
        <f>'CÁLCULO BENEFÍCIO'!D328</f>
        <v>0.19</v>
      </c>
      <c r="D327" s="51">
        <f t="shared" si="25"/>
        <v>1.0019</v>
      </c>
      <c r="E327" s="51">
        <f>ROUND(PRODUCT(D327:$D$350),6)</f>
        <v>1.091675</v>
      </c>
      <c r="F327" s="37"/>
      <c r="G327" s="21">
        <f t="shared" si="26"/>
        <v>0</v>
      </c>
      <c r="H327" s="60"/>
      <c r="I327" s="15"/>
      <c r="J327" s="30"/>
      <c r="K327" s="30"/>
      <c r="L327" s="28"/>
      <c r="M327" s="61"/>
      <c r="N327" s="16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5"/>
      <c r="BQ327" s="55"/>
      <c r="BR327" s="55"/>
      <c r="BS327" s="55"/>
      <c r="BT327" s="55"/>
      <c r="BU327" s="55"/>
      <c r="BV327" s="55"/>
      <c r="BW327" s="55"/>
      <c r="BX327" s="55"/>
      <c r="BY327" s="55"/>
      <c r="BZ327" s="55"/>
      <c r="CA327" s="55"/>
      <c r="CB327" s="55"/>
      <c r="CC327" s="55"/>
      <c r="CD327" s="55"/>
      <c r="CE327" s="55"/>
      <c r="CF327" s="55"/>
      <c r="CG327" s="55"/>
      <c r="CH327" s="55"/>
      <c r="CI327" s="55"/>
      <c r="CJ327" s="55"/>
      <c r="CK327" s="55"/>
      <c r="CL327" s="55"/>
      <c r="CM327" s="55"/>
      <c r="CN327" s="55"/>
      <c r="CO327" s="55"/>
      <c r="CP327" s="55"/>
      <c r="CQ327" s="55"/>
      <c r="CR327" s="55"/>
      <c r="CS327" s="55"/>
      <c r="CT327" s="55"/>
      <c r="CU327" s="55"/>
      <c r="CV327" s="55"/>
      <c r="CW327" s="55"/>
      <c r="CX327" s="55"/>
      <c r="CY327" s="55"/>
      <c r="CZ327" s="55"/>
      <c r="DA327" s="55"/>
      <c r="DB327" s="55"/>
      <c r="DC327" s="55"/>
      <c r="DD327" s="55"/>
      <c r="DE327" s="55"/>
      <c r="DF327" s="55"/>
      <c r="DG327" s="55"/>
      <c r="DH327" s="55"/>
      <c r="DI327" s="55"/>
      <c r="DJ327" s="55"/>
      <c r="DK327" s="55"/>
      <c r="DL327" s="55"/>
      <c r="DM327" s="55"/>
      <c r="DN327" s="55"/>
      <c r="DO327" s="55"/>
      <c r="DP327" s="55"/>
      <c r="DQ327" s="55"/>
      <c r="DR327" s="55"/>
      <c r="DS327" s="55"/>
      <c r="DT327" s="55"/>
      <c r="DU327" s="55"/>
      <c r="DV327" s="55"/>
      <c r="DW327" s="55"/>
      <c r="DX327" s="55"/>
      <c r="DY327" s="55"/>
      <c r="DZ327" s="55"/>
      <c r="EA327" s="55"/>
      <c r="EB327" s="55"/>
      <c r="EC327" s="55"/>
      <c r="ED327" s="55"/>
      <c r="EE327" s="55"/>
      <c r="EF327" s="55"/>
      <c r="EG327" s="55"/>
      <c r="EH327" s="55"/>
      <c r="EI327" s="55"/>
      <c r="EJ327" s="55"/>
      <c r="EK327" s="55"/>
      <c r="EL327" s="55"/>
      <c r="EM327" s="55"/>
      <c r="EN327" s="55"/>
      <c r="EO327" s="55"/>
      <c r="EP327" s="55"/>
      <c r="EQ327" s="55"/>
      <c r="ER327" s="55"/>
      <c r="ES327" s="55"/>
      <c r="ET327" s="55"/>
      <c r="EU327" s="55"/>
      <c r="EV327" s="55"/>
      <c r="EW327" s="55"/>
      <c r="EX327" s="55"/>
      <c r="EY327" s="55"/>
      <c r="EZ327" s="55"/>
      <c r="FA327" s="55"/>
      <c r="FB327" s="55"/>
      <c r="FC327" s="55"/>
      <c r="FD327" s="55"/>
      <c r="FE327" s="55"/>
      <c r="FF327" s="55"/>
      <c r="FG327" s="55"/>
      <c r="FH327" s="55"/>
      <c r="FI327" s="55"/>
      <c r="FJ327" s="55"/>
      <c r="FK327" s="55"/>
      <c r="FL327" s="55"/>
      <c r="FM327" s="55"/>
      <c r="FN327" s="55"/>
      <c r="FO327" s="55"/>
      <c r="FP327" s="55"/>
      <c r="FQ327" s="55"/>
      <c r="FR327" s="55"/>
      <c r="FS327" s="55"/>
      <c r="FT327" s="55"/>
      <c r="FU327" s="55"/>
      <c r="FV327" s="55"/>
      <c r="FW327" s="55"/>
      <c r="FX327" s="55"/>
      <c r="FY327" s="55"/>
      <c r="FZ327" s="55"/>
      <c r="GA327" s="55"/>
      <c r="GB327" s="55"/>
      <c r="GC327" s="55"/>
      <c r="GD327" s="55"/>
      <c r="GE327" s="55"/>
      <c r="GF327" s="55"/>
      <c r="GG327" s="55"/>
      <c r="GH327" s="55"/>
      <c r="GI327" s="55"/>
      <c r="GJ327" s="55"/>
      <c r="GK327" s="55"/>
      <c r="GL327" s="55"/>
      <c r="GM327" s="55"/>
      <c r="GN327" s="55"/>
      <c r="GO327" s="55"/>
      <c r="GP327" s="55"/>
      <c r="GQ327" s="55"/>
      <c r="GR327" s="55"/>
      <c r="GS327" s="55"/>
      <c r="GT327" s="55"/>
      <c r="GU327" s="55"/>
      <c r="GV327" s="55"/>
      <c r="GW327" s="55"/>
      <c r="GX327" s="55"/>
      <c r="GY327" s="55"/>
      <c r="GZ327" s="55"/>
      <c r="HA327" s="55"/>
      <c r="HB327" s="55"/>
      <c r="HC327" s="55"/>
      <c r="HD327" s="55"/>
      <c r="HE327" s="55"/>
      <c r="HF327" s="55"/>
      <c r="HG327" s="55"/>
      <c r="HH327" s="55"/>
      <c r="HI327" s="55"/>
      <c r="HJ327" s="55"/>
      <c r="HK327" s="55"/>
      <c r="HL327" s="55"/>
      <c r="HM327" s="55"/>
      <c r="HN327" s="55"/>
      <c r="HO327" s="55"/>
      <c r="HP327" s="55"/>
      <c r="HQ327" s="55"/>
      <c r="HR327" s="55"/>
    </row>
    <row r="328" spans="1:226" s="56" customFormat="1" ht="16.5" customHeight="1" x14ac:dyDescent="0.25">
      <c r="A328" s="48">
        <f t="shared" si="18"/>
        <v>327</v>
      </c>
      <c r="B328" s="49">
        <v>43678</v>
      </c>
      <c r="C328" s="50">
        <f>'CÁLCULO BENEFÍCIO'!D329</f>
        <v>0.11</v>
      </c>
      <c r="D328" s="51">
        <f t="shared" si="25"/>
        <v>1.0011000000000001</v>
      </c>
      <c r="E328" s="51">
        <f>ROUND(PRODUCT(D328:$D$350),6)</f>
        <v>1.0896049999999999</v>
      </c>
      <c r="F328" s="37"/>
      <c r="G328" s="21">
        <f t="shared" si="26"/>
        <v>0</v>
      </c>
      <c r="H328" s="60"/>
      <c r="I328" s="15"/>
      <c r="J328" s="30"/>
      <c r="K328" s="30"/>
      <c r="L328" s="28"/>
      <c r="M328" s="61"/>
      <c r="N328" s="16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5"/>
      <c r="BQ328" s="55"/>
      <c r="BR328" s="55"/>
      <c r="BS328" s="55"/>
      <c r="BT328" s="55"/>
      <c r="BU328" s="55"/>
      <c r="BV328" s="55"/>
      <c r="BW328" s="55"/>
      <c r="BX328" s="55"/>
      <c r="BY328" s="55"/>
      <c r="BZ328" s="55"/>
      <c r="CA328" s="55"/>
      <c r="CB328" s="55"/>
      <c r="CC328" s="55"/>
      <c r="CD328" s="55"/>
      <c r="CE328" s="55"/>
      <c r="CF328" s="55"/>
      <c r="CG328" s="55"/>
      <c r="CH328" s="55"/>
      <c r="CI328" s="55"/>
      <c r="CJ328" s="55"/>
      <c r="CK328" s="55"/>
      <c r="CL328" s="55"/>
      <c r="CM328" s="55"/>
      <c r="CN328" s="55"/>
      <c r="CO328" s="55"/>
      <c r="CP328" s="55"/>
      <c r="CQ328" s="55"/>
      <c r="CR328" s="55"/>
      <c r="CS328" s="55"/>
      <c r="CT328" s="55"/>
      <c r="CU328" s="55"/>
      <c r="CV328" s="55"/>
      <c r="CW328" s="55"/>
      <c r="CX328" s="55"/>
      <c r="CY328" s="55"/>
      <c r="CZ328" s="55"/>
      <c r="DA328" s="55"/>
      <c r="DB328" s="55"/>
      <c r="DC328" s="55"/>
      <c r="DD328" s="55"/>
      <c r="DE328" s="55"/>
      <c r="DF328" s="55"/>
      <c r="DG328" s="55"/>
      <c r="DH328" s="55"/>
      <c r="DI328" s="55"/>
      <c r="DJ328" s="55"/>
      <c r="DK328" s="55"/>
      <c r="DL328" s="55"/>
      <c r="DM328" s="55"/>
      <c r="DN328" s="55"/>
      <c r="DO328" s="55"/>
      <c r="DP328" s="55"/>
      <c r="DQ328" s="55"/>
      <c r="DR328" s="55"/>
      <c r="DS328" s="55"/>
      <c r="DT328" s="55"/>
      <c r="DU328" s="55"/>
      <c r="DV328" s="55"/>
      <c r="DW328" s="55"/>
      <c r="DX328" s="55"/>
      <c r="DY328" s="55"/>
      <c r="DZ328" s="55"/>
      <c r="EA328" s="55"/>
      <c r="EB328" s="55"/>
      <c r="EC328" s="55"/>
      <c r="ED328" s="55"/>
      <c r="EE328" s="55"/>
      <c r="EF328" s="55"/>
      <c r="EG328" s="55"/>
      <c r="EH328" s="55"/>
      <c r="EI328" s="55"/>
      <c r="EJ328" s="55"/>
      <c r="EK328" s="55"/>
      <c r="EL328" s="55"/>
      <c r="EM328" s="55"/>
      <c r="EN328" s="55"/>
      <c r="EO328" s="55"/>
      <c r="EP328" s="55"/>
      <c r="EQ328" s="55"/>
      <c r="ER328" s="55"/>
      <c r="ES328" s="55"/>
      <c r="ET328" s="55"/>
      <c r="EU328" s="55"/>
      <c r="EV328" s="55"/>
      <c r="EW328" s="55"/>
      <c r="EX328" s="55"/>
      <c r="EY328" s="55"/>
      <c r="EZ328" s="55"/>
      <c r="FA328" s="55"/>
      <c r="FB328" s="55"/>
      <c r="FC328" s="55"/>
      <c r="FD328" s="55"/>
      <c r="FE328" s="55"/>
      <c r="FF328" s="55"/>
      <c r="FG328" s="55"/>
      <c r="FH328" s="55"/>
      <c r="FI328" s="55"/>
      <c r="FJ328" s="55"/>
      <c r="FK328" s="55"/>
      <c r="FL328" s="55"/>
      <c r="FM328" s="55"/>
      <c r="FN328" s="55"/>
      <c r="FO328" s="55"/>
      <c r="FP328" s="55"/>
      <c r="FQ328" s="55"/>
      <c r="FR328" s="55"/>
      <c r="FS328" s="55"/>
      <c r="FT328" s="55"/>
      <c r="FU328" s="55"/>
      <c r="FV328" s="55"/>
      <c r="FW328" s="55"/>
      <c r="FX328" s="55"/>
      <c r="FY328" s="55"/>
      <c r="FZ328" s="55"/>
      <c r="GA328" s="55"/>
      <c r="GB328" s="55"/>
      <c r="GC328" s="55"/>
      <c r="GD328" s="55"/>
      <c r="GE328" s="55"/>
      <c r="GF328" s="55"/>
      <c r="GG328" s="55"/>
      <c r="GH328" s="55"/>
      <c r="GI328" s="55"/>
      <c r="GJ328" s="55"/>
      <c r="GK328" s="55"/>
      <c r="GL328" s="55"/>
      <c r="GM328" s="55"/>
      <c r="GN328" s="55"/>
      <c r="GO328" s="55"/>
      <c r="GP328" s="55"/>
      <c r="GQ328" s="55"/>
      <c r="GR328" s="55"/>
      <c r="GS328" s="55"/>
      <c r="GT328" s="55"/>
      <c r="GU328" s="55"/>
      <c r="GV328" s="55"/>
      <c r="GW328" s="55"/>
      <c r="GX328" s="55"/>
      <c r="GY328" s="55"/>
      <c r="GZ328" s="55"/>
      <c r="HA328" s="55"/>
      <c r="HB328" s="55"/>
      <c r="HC328" s="55"/>
      <c r="HD328" s="55"/>
      <c r="HE328" s="55"/>
      <c r="HF328" s="55"/>
      <c r="HG328" s="55"/>
      <c r="HH328" s="55"/>
      <c r="HI328" s="55"/>
      <c r="HJ328" s="55"/>
      <c r="HK328" s="55"/>
      <c r="HL328" s="55"/>
      <c r="HM328" s="55"/>
      <c r="HN328" s="55"/>
      <c r="HO328" s="55"/>
      <c r="HP328" s="55"/>
      <c r="HQ328" s="55"/>
      <c r="HR328" s="55"/>
    </row>
    <row r="329" spans="1:226" s="56" customFormat="1" ht="16.5" customHeight="1" x14ac:dyDescent="0.25">
      <c r="A329" s="48">
        <f t="shared" si="18"/>
        <v>328</v>
      </c>
      <c r="B329" s="49">
        <v>43709</v>
      </c>
      <c r="C329" s="50">
        <f>'CÁLCULO BENEFÍCIO'!D330</f>
        <v>-0.04</v>
      </c>
      <c r="D329" s="51">
        <f t="shared" si="25"/>
        <v>0.99960000000000004</v>
      </c>
      <c r="E329" s="51">
        <f>ROUND(PRODUCT(D329:$D$350),6)</f>
        <v>1.088408</v>
      </c>
      <c r="F329" s="37"/>
      <c r="G329" s="21">
        <f t="shared" si="26"/>
        <v>0</v>
      </c>
      <c r="H329" s="60"/>
      <c r="I329" s="15"/>
      <c r="J329" s="30"/>
      <c r="K329" s="30"/>
      <c r="L329" s="28"/>
      <c r="M329" s="61"/>
      <c r="N329" s="16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5"/>
      <c r="BQ329" s="55"/>
      <c r="BR329" s="55"/>
      <c r="BS329" s="55"/>
      <c r="BT329" s="55"/>
      <c r="BU329" s="55"/>
      <c r="BV329" s="55"/>
      <c r="BW329" s="55"/>
      <c r="BX329" s="55"/>
      <c r="BY329" s="55"/>
      <c r="BZ329" s="55"/>
      <c r="CA329" s="55"/>
      <c r="CB329" s="55"/>
      <c r="CC329" s="55"/>
      <c r="CD329" s="55"/>
      <c r="CE329" s="55"/>
      <c r="CF329" s="55"/>
      <c r="CG329" s="55"/>
      <c r="CH329" s="55"/>
      <c r="CI329" s="55"/>
      <c r="CJ329" s="55"/>
      <c r="CK329" s="55"/>
      <c r="CL329" s="55"/>
      <c r="CM329" s="55"/>
      <c r="CN329" s="55"/>
      <c r="CO329" s="55"/>
      <c r="CP329" s="55"/>
      <c r="CQ329" s="55"/>
      <c r="CR329" s="55"/>
      <c r="CS329" s="55"/>
      <c r="CT329" s="55"/>
      <c r="CU329" s="55"/>
      <c r="CV329" s="55"/>
      <c r="CW329" s="55"/>
      <c r="CX329" s="55"/>
      <c r="CY329" s="55"/>
      <c r="CZ329" s="55"/>
      <c r="DA329" s="55"/>
      <c r="DB329" s="55"/>
      <c r="DC329" s="55"/>
      <c r="DD329" s="55"/>
      <c r="DE329" s="55"/>
      <c r="DF329" s="55"/>
      <c r="DG329" s="55"/>
      <c r="DH329" s="55"/>
      <c r="DI329" s="55"/>
      <c r="DJ329" s="55"/>
      <c r="DK329" s="55"/>
      <c r="DL329" s="55"/>
      <c r="DM329" s="55"/>
      <c r="DN329" s="55"/>
      <c r="DO329" s="55"/>
      <c r="DP329" s="55"/>
      <c r="DQ329" s="55"/>
      <c r="DR329" s="55"/>
      <c r="DS329" s="55"/>
      <c r="DT329" s="55"/>
      <c r="DU329" s="55"/>
      <c r="DV329" s="55"/>
      <c r="DW329" s="55"/>
      <c r="DX329" s="55"/>
      <c r="DY329" s="55"/>
      <c r="DZ329" s="55"/>
      <c r="EA329" s="55"/>
      <c r="EB329" s="55"/>
      <c r="EC329" s="55"/>
      <c r="ED329" s="55"/>
      <c r="EE329" s="55"/>
      <c r="EF329" s="55"/>
      <c r="EG329" s="55"/>
      <c r="EH329" s="55"/>
      <c r="EI329" s="55"/>
      <c r="EJ329" s="55"/>
      <c r="EK329" s="55"/>
      <c r="EL329" s="55"/>
      <c r="EM329" s="55"/>
      <c r="EN329" s="55"/>
      <c r="EO329" s="55"/>
      <c r="EP329" s="55"/>
      <c r="EQ329" s="55"/>
      <c r="ER329" s="55"/>
      <c r="ES329" s="55"/>
      <c r="ET329" s="55"/>
      <c r="EU329" s="55"/>
      <c r="EV329" s="55"/>
      <c r="EW329" s="55"/>
      <c r="EX329" s="55"/>
      <c r="EY329" s="55"/>
      <c r="EZ329" s="55"/>
      <c r="FA329" s="55"/>
      <c r="FB329" s="55"/>
      <c r="FC329" s="55"/>
      <c r="FD329" s="55"/>
      <c r="FE329" s="55"/>
      <c r="FF329" s="55"/>
      <c r="FG329" s="55"/>
      <c r="FH329" s="55"/>
      <c r="FI329" s="55"/>
      <c r="FJ329" s="55"/>
      <c r="FK329" s="55"/>
      <c r="FL329" s="55"/>
      <c r="FM329" s="55"/>
      <c r="FN329" s="55"/>
      <c r="FO329" s="55"/>
      <c r="FP329" s="55"/>
      <c r="FQ329" s="55"/>
      <c r="FR329" s="55"/>
      <c r="FS329" s="55"/>
      <c r="FT329" s="55"/>
      <c r="FU329" s="55"/>
      <c r="FV329" s="55"/>
      <c r="FW329" s="55"/>
      <c r="FX329" s="55"/>
      <c r="FY329" s="55"/>
      <c r="FZ329" s="55"/>
      <c r="GA329" s="55"/>
      <c r="GB329" s="55"/>
      <c r="GC329" s="55"/>
      <c r="GD329" s="55"/>
      <c r="GE329" s="55"/>
      <c r="GF329" s="55"/>
      <c r="GG329" s="55"/>
      <c r="GH329" s="55"/>
      <c r="GI329" s="55"/>
      <c r="GJ329" s="55"/>
      <c r="GK329" s="55"/>
      <c r="GL329" s="55"/>
      <c r="GM329" s="55"/>
      <c r="GN329" s="55"/>
      <c r="GO329" s="55"/>
      <c r="GP329" s="55"/>
      <c r="GQ329" s="55"/>
      <c r="GR329" s="55"/>
      <c r="GS329" s="55"/>
      <c r="GT329" s="55"/>
      <c r="GU329" s="55"/>
      <c r="GV329" s="55"/>
      <c r="GW329" s="55"/>
      <c r="GX329" s="55"/>
      <c r="GY329" s="55"/>
      <c r="GZ329" s="55"/>
      <c r="HA329" s="55"/>
      <c r="HB329" s="55"/>
      <c r="HC329" s="55"/>
      <c r="HD329" s="55"/>
      <c r="HE329" s="55"/>
      <c r="HF329" s="55"/>
      <c r="HG329" s="55"/>
      <c r="HH329" s="55"/>
      <c r="HI329" s="55"/>
      <c r="HJ329" s="55"/>
      <c r="HK329" s="55"/>
      <c r="HL329" s="55"/>
      <c r="HM329" s="55"/>
      <c r="HN329" s="55"/>
      <c r="HO329" s="55"/>
      <c r="HP329" s="55"/>
      <c r="HQ329" s="55"/>
      <c r="HR329" s="55"/>
    </row>
    <row r="330" spans="1:226" s="56" customFormat="1" ht="16.5" customHeight="1" x14ac:dyDescent="0.25">
      <c r="A330" s="48">
        <f t="shared" si="18"/>
        <v>329</v>
      </c>
      <c r="B330" s="49">
        <v>43739</v>
      </c>
      <c r="C330" s="50">
        <f>'CÁLCULO BENEFÍCIO'!D331</f>
        <v>0.1</v>
      </c>
      <c r="D330" s="51">
        <f t="shared" si="25"/>
        <v>1.0009999999999999</v>
      </c>
      <c r="E330" s="51">
        <f>ROUND(PRODUCT(D330:$D$350),6)</f>
        <v>1.088843</v>
      </c>
      <c r="F330" s="37"/>
      <c r="G330" s="21">
        <f t="shared" si="26"/>
        <v>0</v>
      </c>
      <c r="H330" s="60"/>
      <c r="I330" s="15"/>
      <c r="J330" s="30"/>
      <c r="K330" s="30"/>
      <c r="L330" s="28"/>
      <c r="M330" s="61"/>
      <c r="N330" s="16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5"/>
      <c r="BQ330" s="55"/>
      <c r="BR330" s="55"/>
      <c r="BS330" s="55"/>
      <c r="BT330" s="55"/>
      <c r="BU330" s="55"/>
      <c r="BV330" s="55"/>
      <c r="BW330" s="55"/>
      <c r="BX330" s="55"/>
      <c r="BY330" s="55"/>
      <c r="BZ330" s="55"/>
      <c r="CA330" s="55"/>
      <c r="CB330" s="55"/>
      <c r="CC330" s="55"/>
      <c r="CD330" s="55"/>
      <c r="CE330" s="55"/>
      <c r="CF330" s="55"/>
      <c r="CG330" s="55"/>
      <c r="CH330" s="55"/>
      <c r="CI330" s="55"/>
      <c r="CJ330" s="55"/>
      <c r="CK330" s="55"/>
      <c r="CL330" s="55"/>
      <c r="CM330" s="55"/>
      <c r="CN330" s="55"/>
      <c r="CO330" s="55"/>
      <c r="CP330" s="55"/>
      <c r="CQ330" s="55"/>
      <c r="CR330" s="55"/>
      <c r="CS330" s="55"/>
      <c r="CT330" s="55"/>
      <c r="CU330" s="55"/>
      <c r="CV330" s="55"/>
      <c r="CW330" s="55"/>
      <c r="CX330" s="55"/>
      <c r="CY330" s="55"/>
      <c r="CZ330" s="55"/>
      <c r="DA330" s="55"/>
      <c r="DB330" s="55"/>
      <c r="DC330" s="55"/>
      <c r="DD330" s="55"/>
      <c r="DE330" s="55"/>
      <c r="DF330" s="55"/>
      <c r="DG330" s="55"/>
      <c r="DH330" s="55"/>
      <c r="DI330" s="55"/>
      <c r="DJ330" s="55"/>
      <c r="DK330" s="55"/>
      <c r="DL330" s="55"/>
      <c r="DM330" s="55"/>
      <c r="DN330" s="55"/>
      <c r="DO330" s="55"/>
      <c r="DP330" s="55"/>
      <c r="DQ330" s="55"/>
      <c r="DR330" s="55"/>
      <c r="DS330" s="55"/>
      <c r="DT330" s="55"/>
      <c r="DU330" s="55"/>
      <c r="DV330" s="55"/>
      <c r="DW330" s="55"/>
      <c r="DX330" s="55"/>
      <c r="DY330" s="55"/>
      <c r="DZ330" s="55"/>
      <c r="EA330" s="55"/>
      <c r="EB330" s="55"/>
      <c r="EC330" s="55"/>
      <c r="ED330" s="55"/>
      <c r="EE330" s="55"/>
      <c r="EF330" s="55"/>
      <c r="EG330" s="55"/>
      <c r="EH330" s="55"/>
      <c r="EI330" s="55"/>
      <c r="EJ330" s="55"/>
      <c r="EK330" s="55"/>
      <c r="EL330" s="55"/>
      <c r="EM330" s="55"/>
      <c r="EN330" s="55"/>
      <c r="EO330" s="55"/>
      <c r="EP330" s="55"/>
      <c r="EQ330" s="55"/>
      <c r="ER330" s="55"/>
      <c r="ES330" s="55"/>
      <c r="ET330" s="55"/>
      <c r="EU330" s="55"/>
      <c r="EV330" s="55"/>
      <c r="EW330" s="55"/>
      <c r="EX330" s="55"/>
      <c r="EY330" s="55"/>
      <c r="EZ330" s="55"/>
      <c r="FA330" s="55"/>
      <c r="FB330" s="55"/>
      <c r="FC330" s="55"/>
      <c r="FD330" s="55"/>
      <c r="FE330" s="55"/>
      <c r="FF330" s="55"/>
      <c r="FG330" s="55"/>
      <c r="FH330" s="55"/>
      <c r="FI330" s="55"/>
      <c r="FJ330" s="55"/>
      <c r="FK330" s="55"/>
      <c r="FL330" s="55"/>
      <c r="FM330" s="55"/>
      <c r="FN330" s="55"/>
      <c r="FO330" s="55"/>
      <c r="FP330" s="55"/>
      <c r="FQ330" s="55"/>
      <c r="FR330" s="55"/>
      <c r="FS330" s="55"/>
      <c r="FT330" s="55"/>
      <c r="FU330" s="55"/>
      <c r="FV330" s="55"/>
      <c r="FW330" s="55"/>
      <c r="FX330" s="55"/>
      <c r="FY330" s="55"/>
      <c r="FZ330" s="55"/>
      <c r="GA330" s="55"/>
      <c r="GB330" s="55"/>
      <c r="GC330" s="55"/>
      <c r="GD330" s="55"/>
      <c r="GE330" s="55"/>
      <c r="GF330" s="55"/>
      <c r="GG330" s="55"/>
      <c r="GH330" s="55"/>
      <c r="GI330" s="55"/>
      <c r="GJ330" s="55"/>
      <c r="GK330" s="55"/>
      <c r="GL330" s="55"/>
      <c r="GM330" s="55"/>
      <c r="GN330" s="55"/>
      <c r="GO330" s="55"/>
      <c r="GP330" s="55"/>
      <c r="GQ330" s="55"/>
      <c r="GR330" s="55"/>
      <c r="GS330" s="55"/>
      <c r="GT330" s="55"/>
      <c r="GU330" s="55"/>
      <c r="GV330" s="55"/>
      <c r="GW330" s="55"/>
      <c r="GX330" s="55"/>
      <c r="GY330" s="55"/>
      <c r="GZ330" s="55"/>
      <c r="HA330" s="55"/>
      <c r="HB330" s="55"/>
      <c r="HC330" s="55"/>
      <c r="HD330" s="55"/>
      <c r="HE330" s="55"/>
      <c r="HF330" s="55"/>
      <c r="HG330" s="55"/>
      <c r="HH330" s="55"/>
      <c r="HI330" s="55"/>
      <c r="HJ330" s="55"/>
      <c r="HK330" s="55"/>
      <c r="HL330" s="55"/>
      <c r="HM330" s="55"/>
      <c r="HN330" s="55"/>
      <c r="HO330" s="55"/>
      <c r="HP330" s="55"/>
      <c r="HQ330" s="55"/>
      <c r="HR330" s="55"/>
    </row>
    <row r="331" spans="1:226" s="56" customFormat="1" ht="16.5" customHeight="1" x14ac:dyDescent="0.25">
      <c r="A331" s="48">
        <f t="shared" si="18"/>
        <v>330</v>
      </c>
      <c r="B331" s="49">
        <v>43770</v>
      </c>
      <c r="C331" s="50">
        <f>'CÁLCULO BENEFÍCIO'!D332</f>
        <v>0.51</v>
      </c>
      <c r="D331" s="51">
        <f t="shared" si="25"/>
        <v>1.0051000000000001</v>
      </c>
      <c r="E331" s="51">
        <f>ROUND(PRODUCT(D331:$D$350),6)</f>
        <v>1.0877559999999999</v>
      </c>
      <c r="F331" s="37"/>
      <c r="G331" s="21">
        <f t="shared" si="26"/>
        <v>0</v>
      </c>
      <c r="H331" s="60"/>
      <c r="I331" s="15"/>
      <c r="J331" s="30"/>
      <c r="K331" s="30"/>
      <c r="L331" s="28"/>
      <c r="M331" s="61"/>
      <c r="N331" s="16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  <c r="DL331" s="55"/>
      <c r="DM331" s="55"/>
      <c r="DN331" s="55"/>
      <c r="DO331" s="55"/>
      <c r="DP331" s="55"/>
      <c r="DQ331" s="55"/>
      <c r="DR331" s="55"/>
      <c r="DS331" s="55"/>
      <c r="DT331" s="55"/>
      <c r="DU331" s="55"/>
      <c r="DV331" s="55"/>
      <c r="DW331" s="55"/>
      <c r="DX331" s="55"/>
      <c r="DY331" s="55"/>
      <c r="DZ331" s="55"/>
      <c r="EA331" s="55"/>
      <c r="EB331" s="55"/>
      <c r="EC331" s="55"/>
      <c r="ED331" s="55"/>
      <c r="EE331" s="55"/>
      <c r="EF331" s="55"/>
      <c r="EG331" s="55"/>
      <c r="EH331" s="55"/>
      <c r="EI331" s="55"/>
      <c r="EJ331" s="55"/>
      <c r="EK331" s="55"/>
      <c r="EL331" s="55"/>
      <c r="EM331" s="55"/>
      <c r="EN331" s="55"/>
      <c r="EO331" s="55"/>
      <c r="EP331" s="55"/>
      <c r="EQ331" s="55"/>
      <c r="ER331" s="55"/>
      <c r="ES331" s="55"/>
      <c r="ET331" s="55"/>
      <c r="EU331" s="55"/>
      <c r="EV331" s="55"/>
      <c r="EW331" s="55"/>
      <c r="EX331" s="55"/>
      <c r="EY331" s="55"/>
      <c r="EZ331" s="55"/>
      <c r="FA331" s="55"/>
      <c r="FB331" s="55"/>
      <c r="FC331" s="55"/>
      <c r="FD331" s="55"/>
      <c r="FE331" s="55"/>
      <c r="FF331" s="55"/>
      <c r="FG331" s="55"/>
      <c r="FH331" s="55"/>
      <c r="FI331" s="55"/>
      <c r="FJ331" s="55"/>
      <c r="FK331" s="55"/>
      <c r="FL331" s="55"/>
      <c r="FM331" s="55"/>
      <c r="FN331" s="55"/>
      <c r="FO331" s="55"/>
      <c r="FP331" s="55"/>
      <c r="FQ331" s="55"/>
      <c r="FR331" s="55"/>
      <c r="FS331" s="55"/>
      <c r="FT331" s="55"/>
      <c r="FU331" s="55"/>
      <c r="FV331" s="55"/>
      <c r="FW331" s="55"/>
      <c r="FX331" s="55"/>
      <c r="FY331" s="55"/>
      <c r="FZ331" s="55"/>
      <c r="GA331" s="55"/>
      <c r="GB331" s="55"/>
      <c r="GC331" s="55"/>
      <c r="GD331" s="55"/>
      <c r="GE331" s="55"/>
      <c r="GF331" s="55"/>
      <c r="GG331" s="55"/>
      <c r="GH331" s="55"/>
      <c r="GI331" s="55"/>
      <c r="GJ331" s="55"/>
      <c r="GK331" s="55"/>
      <c r="GL331" s="55"/>
      <c r="GM331" s="55"/>
      <c r="GN331" s="55"/>
      <c r="GO331" s="55"/>
      <c r="GP331" s="55"/>
      <c r="GQ331" s="55"/>
      <c r="GR331" s="55"/>
      <c r="GS331" s="55"/>
      <c r="GT331" s="55"/>
      <c r="GU331" s="55"/>
      <c r="GV331" s="55"/>
      <c r="GW331" s="55"/>
      <c r="GX331" s="55"/>
      <c r="GY331" s="55"/>
      <c r="GZ331" s="55"/>
      <c r="HA331" s="55"/>
      <c r="HB331" s="55"/>
      <c r="HC331" s="55"/>
      <c r="HD331" s="55"/>
      <c r="HE331" s="55"/>
      <c r="HF331" s="55"/>
      <c r="HG331" s="55"/>
      <c r="HH331" s="55"/>
      <c r="HI331" s="55"/>
      <c r="HJ331" s="55"/>
      <c r="HK331" s="55"/>
      <c r="HL331" s="55"/>
      <c r="HM331" s="55"/>
      <c r="HN331" s="55"/>
      <c r="HO331" s="55"/>
      <c r="HP331" s="55"/>
      <c r="HQ331" s="55"/>
      <c r="HR331" s="55"/>
    </row>
    <row r="332" spans="1:226" s="56" customFormat="1" ht="16.5" customHeight="1" x14ac:dyDescent="0.25">
      <c r="A332" s="48">
        <f t="shared" si="18"/>
        <v>331</v>
      </c>
      <c r="B332" s="22" t="s">
        <v>2</v>
      </c>
      <c r="C332" s="23">
        <f>C333</f>
        <v>1.1499999999999999</v>
      </c>
      <c r="D332" s="24" t="s">
        <v>1</v>
      </c>
      <c r="E332" s="51">
        <f>ROUND(PRODUCT(D332:$D$350),6)</f>
        <v>1.082236</v>
      </c>
      <c r="F332" s="37"/>
      <c r="G332" s="21">
        <f t="shared" ref="G332" si="27">ROUND(F332*E332,2)</f>
        <v>0</v>
      </c>
      <c r="H332" s="60"/>
      <c r="I332" s="15"/>
      <c r="J332" s="30"/>
      <c r="K332" s="30"/>
      <c r="L332" s="28"/>
      <c r="M332" s="61"/>
      <c r="N332" s="16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  <c r="DL332" s="55"/>
      <c r="DM332" s="55"/>
      <c r="DN332" s="55"/>
      <c r="DO332" s="55"/>
      <c r="DP332" s="55"/>
      <c r="DQ332" s="55"/>
      <c r="DR332" s="55"/>
      <c r="DS332" s="55"/>
      <c r="DT332" s="55"/>
      <c r="DU332" s="55"/>
      <c r="DV332" s="55"/>
      <c r="DW332" s="55"/>
      <c r="DX332" s="55"/>
      <c r="DY332" s="55"/>
      <c r="DZ332" s="55"/>
      <c r="EA332" s="55"/>
      <c r="EB332" s="55"/>
      <c r="EC332" s="55"/>
      <c r="ED332" s="55"/>
      <c r="EE332" s="55"/>
      <c r="EF332" s="55"/>
      <c r="EG332" s="55"/>
      <c r="EH332" s="55"/>
      <c r="EI332" s="55"/>
      <c r="EJ332" s="55"/>
      <c r="EK332" s="55"/>
      <c r="EL332" s="55"/>
      <c r="EM332" s="55"/>
      <c r="EN332" s="55"/>
      <c r="EO332" s="55"/>
      <c r="EP332" s="55"/>
      <c r="EQ332" s="55"/>
      <c r="ER332" s="55"/>
      <c r="ES332" s="55"/>
      <c r="ET332" s="55"/>
      <c r="EU332" s="55"/>
      <c r="EV332" s="55"/>
      <c r="EW332" s="55"/>
      <c r="EX332" s="55"/>
      <c r="EY332" s="55"/>
      <c r="EZ332" s="55"/>
      <c r="FA332" s="55"/>
      <c r="FB332" s="55"/>
      <c r="FC332" s="55"/>
      <c r="FD332" s="55"/>
      <c r="FE332" s="55"/>
      <c r="FF332" s="55"/>
      <c r="FG332" s="55"/>
      <c r="FH332" s="55"/>
      <c r="FI332" s="55"/>
      <c r="FJ332" s="55"/>
      <c r="FK332" s="55"/>
      <c r="FL332" s="55"/>
      <c r="FM332" s="55"/>
      <c r="FN332" s="55"/>
      <c r="FO332" s="55"/>
      <c r="FP332" s="55"/>
      <c r="FQ332" s="55"/>
      <c r="FR332" s="55"/>
      <c r="FS332" s="55"/>
      <c r="FT332" s="55"/>
      <c r="FU332" s="55"/>
      <c r="FV332" s="55"/>
      <c r="FW332" s="55"/>
      <c r="FX332" s="55"/>
      <c r="FY332" s="55"/>
      <c r="FZ332" s="55"/>
      <c r="GA332" s="55"/>
      <c r="GB332" s="55"/>
      <c r="GC332" s="55"/>
      <c r="GD332" s="55"/>
      <c r="GE332" s="55"/>
      <c r="GF332" s="55"/>
      <c r="GG332" s="55"/>
      <c r="GH332" s="55"/>
      <c r="GI332" s="55"/>
      <c r="GJ332" s="55"/>
      <c r="GK332" s="55"/>
      <c r="GL332" s="55"/>
      <c r="GM332" s="55"/>
      <c r="GN332" s="55"/>
      <c r="GO332" s="55"/>
      <c r="GP332" s="55"/>
      <c r="GQ332" s="55"/>
      <c r="GR332" s="55"/>
      <c r="GS332" s="55"/>
      <c r="GT332" s="55"/>
      <c r="GU332" s="55"/>
      <c r="GV332" s="55"/>
      <c r="GW332" s="55"/>
      <c r="GX332" s="55"/>
      <c r="GY332" s="55"/>
      <c r="GZ332" s="55"/>
      <c r="HA332" s="55"/>
      <c r="HB332" s="55"/>
      <c r="HC332" s="55"/>
      <c r="HD332" s="55"/>
      <c r="HE332" s="55"/>
      <c r="HF332" s="55"/>
      <c r="HG332" s="55"/>
      <c r="HH332" s="55"/>
      <c r="HI332" s="55"/>
      <c r="HJ332" s="55"/>
      <c r="HK332" s="55"/>
      <c r="HL332" s="55"/>
      <c r="HM332" s="55"/>
      <c r="HN332" s="55"/>
      <c r="HO332" s="55"/>
      <c r="HP332" s="55"/>
      <c r="HQ332" s="55"/>
      <c r="HR332" s="55"/>
    </row>
    <row r="333" spans="1:226" s="56" customFormat="1" ht="16.5" customHeight="1" x14ac:dyDescent="0.25">
      <c r="A333" s="48">
        <f t="shared" si="18"/>
        <v>332</v>
      </c>
      <c r="B333" s="49">
        <v>43800</v>
      </c>
      <c r="C333" s="50">
        <f>'CÁLCULO BENEFÍCIO'!D333</f>
        <v>1.1499999999999999</v>
      </c>
      <c r="D333" s="51">
        <f t="shared" si="25"/>
        <v>1.0115000000000001</v>
      </c>
      <c r="E333" s="51">
        <f>ROUND(PRODUCT(D333:$D$350),6)</f>
        <v>1.082236</v>
      </c>
      <c r="F333" s="37">
        <v>10000</v>
      </c>
      <c r="G333" s="21">
        <f t="shared" si="26"/>
        <v>10822.36</v>
      </c>
      <c r="H333" s="60"/>
      <c r="I333" s="15"/>
      <c r="J333" s="30"/>
      <c r="K333" s="30"/>
      <c r="L333" s="28"/>
      <c r="M333" s="61"/>
      <c r="N333" s="16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  <c r="DL333" s="55"/>
      <c r="DM333" s="55"/>
      <c r="DN333" s="55"/>
      <c r="DO333" s="55"/>
      <c r="DP333" s="55"/>
      <c r="DQ333" s="55"/>
      <c r="DR333" s="55"/>
      <c r="DS333" s="55"/>
      <c r="DT333" s="55"/>
      <c r="DU333" s="55"/>
      <c r="DV333" s="55"/>
      <c r="DW333" s="55"/>
      <c r="DX333" s="55"/>
      <c r="DY333" s="55"/>
      <c r="DZ333" s="55"/>
      <c r="EA333" s="55"/>
      <c r="EB333" s="55"/>
      <c r="EC333" s="55"/>
      <c r="ED333" s="55"/>
      <c r="EE333" s="55"/>
      <c r="EF333" s="55"/>
      <c r="EG333" s="55"/>
      <c r="EH333" s="55"/>
      <c r="EI333" s="55"/>
      <c r="EJ333" s="55"/>
      <c r="EK333" s="55"/>
      <c r="EL333" s="55"/>
      <c r="EM333" s="55"/>
      <c r="EN333" s="55"/>
      <c r="EO333" s="55"/>
      <c r="EP333" s="55"/>
      <c r="EQ333" s="55"/>
      <c r="ER333" s="55"/>
      <c r="ES333" s="55"/>
      <c r="ET333" s="55"/>
      <c r="EU333" s="55"/>
      <c r="EV333" s="55"/>
      <c r="EW333" s="55"/>
      <c r="EX333" s="55"/>
      <c r="EY333" s="55"/>
      <c r="EZ333" s="55"/>
      <c r="FA333" s="55"/>
      <c r="FB333" s="55"/>
      <c r="FC333" s="55"/>
      <c r="FD333" s="55"/>
      <c r="FE333" s="55"/>
      <c r="FF333" s="55"/>
      <c r="FG333" s="55"/>
      <c r="FH333" s="55"/>
      <c r="FI333" s="55"/>
      <c r="FJ333" s="55"/>
      <c r="FK333" s="55"/>
      <c r="FL333" s="55"/>
      <c r="FM333" s="55"/>
      <c r="FN333" s="55"/>
      <c r="FO333" s="55"/>
      <c r="FP333" s="55"/>
      <c r="FQ333" s="55"/>
      <c r="FR333" s="55"/>
      <c r="FS333" s="55"/>
      <c r="FT333" s="55"/>
      <c r="FU333" s="55"/>
      <c r="FV333" s="55"/>
      <c r="FW333" s="55"/>
      <c r="FX333" s="55"/>
      <c r="FY333" s="55"/>
      <c r="FZ333" s="55"/>
      <c r="GA333" s="55"/>
      <c r="GB333" s="55"/>
      <c r="GC333" s="55"/>
      <c r="GD333" s="55"/>
      <c r="GE333" s="55"/>
      <c r="GF333" s="55"/>
      <c r="GG333" s="55"/>
      <c r="GH333" s="55"/>
      <c r="GI333" s="55"/>
      <c r="GJ333" s="55"/>
      <c r="GK333" s="55"/>
      <c r="GL333" s="55"/>
      <c r="GM333" s="55"/>
      <c r="GN333" s="55"/>
      <c r="GO333" s="55"/>
      <c r="GP333" s="55"/>
      <c r="GQ333" s="55"/>
      <c r="GR333" s="55"/>
      <c r="GS333" s="55"/>
      <c r="GT333" s="55"/>
      <c r="GU333" s="55"/>
      <c r="GV333" s="55"/>
      <c r="GW333" s="55"/>
      <c r="GX333" s="55"/>
      <c r="GY333" s="55"/>
      <c r="GZ333" s="55"/>
      <c r="HA333" s="55"/>
      <c r="HB333" s="55"/>
      <c r="HC333" s="55"/>
      <c r="HD333" s="55"/>
      <c r="HE333" s="55"/>
      <c r="HF333" s="55"/>
      <c r="HG333" s="55"/>
      <c r="HH333" s="55"/>
      <c r="HI333" s="55"/>
      <c r="HJ333" s="55"/>
      <c r="HK333" s="55"/>
      <c r="HL333" s="55"/>
      <c r="HM333" s="55"/>
      <c r="HN333" s="55"/>
      <c r="HO333" s="55"/>
      <c r="HP333" s="55"/>
      <c r="HQ333" s="55"/>
      <c r="HR333" s="55"/>
    </row>
    <row r="334" spans="1:226" s="56" customFormat="1" ht="16.5" customHeight="1" x14ac:dyDescent="0.25">
      <c r="A334" s="48">
        <f t="shared" si="18"/>
        <v>333</v>
      </c>
      <c r="B334" s="49">
        <v>43831</v>
      </c>
      <c r="C334" s="50">
        <f>'CÁLCULO BENEFÍCIO'!D335</f>
        <v>0.21</v>
      </c>
      <c r="D334" s="51">
        <f t="shared" si="25"/>
        <v>1.0021</v>
      </c>
      <c r="E334" s="51">
        <f>ROUND(PRODUCT(D334:$D$350),6)</f>
        <v>1.0699320000000001</v>
      </c>
      <c r="F334" s="37">
        <v>10000</v>
      </c>
      <c r="G334" s="21">
        <f t="shared" si="26"/>
        <v>10699.32</v>
      </c>
      <c r="H334" s="60"/>
      <c r="I334" s="15"/>
      <c r="J334" s="30"/>
      <c r="K334" s="30"/>
      <c r="L334" s="28"/>
      <c r="M334" s="61"/>
      <c r="N334" s="16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  <c r="DL334" s="55"/>
      <c r="DM334" s="55"/>
      <c r="DN334" s="55"/>
      <c r="DO334" s="55"/>
      <c r="DP334" s="55"/>
      <c r="DQ334" s="55"/>
      <c r="DR334" s="55"/>
      <c r="DS334" s="55"/>
      <c r="DT334" s="55"/>
      <c r="DU334" s="55"/>
      <c r="DV334" s="55"/>
      <c r="DW334" s="55"/>
      <c r="DX334" s="55"/>
      <c r="DY334" s="55"/>
      <c r="DZ334" s="55"/>
      <c r="EA334" s="55"/>
      <c r="EB334" s="55"/>
      <c r="EC334" s="55"/>
      <c r="ED334" s="55"/>
      <c r="EE334" s="55"/>
      <c r="EF334" s="55"/>
      <c r="EG334" s="55"/>
      <c r="EH334" s="55"/>
      <c r="EI334" s="55"/>
      <c r="EJ334" s="55"/>
      <c r="EK334" s="55"/>
      <c r="EL334" s="55"/>
      <c r="EM334" s="55"/>
      <c r="EN334" s="55"/>
      <c r="EO334" s="55"/>
      <c r="EP334" s="55"/>
      <c r="EQ334" s="55"/>
      <c r="ER334" s="55"/>
      <c r="ES334" s="55"/>
      <c r="ET334" s="55"/>
      <c r="EU334" s="55"/>
      <c r="EV334" s="55"/>
      <c r="EW334" s="55"/>
      <c r="EX334" s="55"/>
      <c r="EY334" s="55"/>
      <c r="EZ334" s="55"/>
      <c r="FA334" s="55"/>
      <c r="FB334" s="55"/>
      <c r="FC334" s="55"/>
      <c r="FD334" s="55"/>
      <c r="FE334" s="55"/>
      <c r="FF334" s="55"/>
      <c r="FG334" s="55"/>
      <c r="FH334" s="55"/>
      <c r="FI334" s="55"/>
      <c r="FJ334" s="55"/>
      <c r="FK334" s="55"/>
      <c r="FL334" s="55"/>
      <c r="FM334" s="55"/>
      <c r="FN334" s="55"/>
      <c r="FO334" s="55"/>
      <c r="FP334" s="55"/>
      <c r="FQ334" s="55"/>
      <c r="FR334" s="55"/>
      <c r="FS334" s="55"/>
      <c r="FT334" s="55"/>
      <c r="FU334" s="55"/>
      <c r="FV334" s="55"/>
      <c r="FW334" s="55"/>
      <c r="FX334" s="55"/>
      <c r="FY334" s="55"/>
      <c r="FZ334" s="55"/>
      <c r="GA334" s="55"/>
      <c r="GB334" s="55"/>
      <c r="GC334" s="55"/>
      <c r="GD334" s="55"/>
      <c r="GE334" s="55"/>
      <c r="GF334" s="55"/>
      <c r="GG334" s="55"/>
      <c r="GH334" s="55"/>
      <c r="GI334" s="55"/>
      <c r="GJ334" s="55"/>
      <c r="GK334" s="55"/>
      <c r="GL334" s="55"/>
      <c r="GM334" s="55"/>
      <c r="GN334" s="55"/>
      <c r="GO334" s="55"/>
      <c r="GP334" s="55"/>
      <c r="GQ334" s="55"/>
      <c r="GR334" s="55"/>
      <c r="GS334" s="55"/>
      <c r="GT334" s="55"/>
      <c r="GU334" s="55"/>
      <c r="GV334" s="55"/>
      <c r="GW334" s="55"/>
      <c r="GX334" s="55"/>
      <c r="GY334" s="55"/>
      <c r="GZ334" s="55"/>
      <c r="HA334" s="55"/>
      <c r="HB334" s="55"/>
      <c r="HC334" s="55"/>
      <c r="HD334" s="55"/>
      <c r="HE334" s="55"/>
      <c r="HF334" s="55"/>
      <c r="HG334" s="55"/>
      <c r="HH334" s="55"/>
      <c r="HI334" s="55"/>
      <c r="HJ334" s="55"/>
      <c r="HK334" s="55"/>
      <c r="HL334" s="55"/>
      <c r="HM334" s="55"/>
      <c r="HN334" s="55"/>
      <c r="HO334" s="55"/>
      <c r="HP334" s="55"/>
      <c r="HQ334" s="55"/>
      <c r="HR334" s="55"/>
    </row>
    <row r="335" spans="1:226" s="56" customFormat="1" ht="16.5" customHeight="1" x14ac:dyDescent="0.25">
      <c r="A335" s="48">
        <f t="shared" si="18"/>
        <v>334</v>
      </c>
      <c r="B335" s="49">
        <v>43862</v>
      </c>
      <c r="C335" s="50">
        <f>'CÁLCULO BENEFÍCIO'!D336</f>
        <v>0.25</v>
      </c>
      <c r="D335" s="51">
        <f t="shared" si="25"/>
        <v>1.0024999999999999</v>
      </c>
      <c r="E335" s="51">
        <f>ROUND(PRODUCT(D335:$D$350),6)</f>
        <v>1.06769</v>
      </c>
      <c r="F335" s="37">
        <v>10000</v>
      </c>
      <c r="G335" s="21">
        <f t="shared" si="26"/>
        <v>10676.9</v>
      </c>
      <c r="H335" s="60"/>
      <c r="I335" s="15"/>
      <c r="J335" s="30"/>
      <c r="K335" s="30"/>
      <c r="L335" s="28"/>
      <c r="M335" s="61"/>
      <c r="N335" s="16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  <c r="DL335" s="55"/>
      <c r="DM335" s="55"/>
      <c r="DN335" s="55"/>
      <c r="DO335" s="55"/>
      <c r="DP335" s="55"/>
      <c r="DQ335" s="55"/>
      <c r="DR335" s="55"/>
      <c r="DS335" s="55"/>
      <c r="DT335" s="55"/>
      <c r="DU335" s="55"/>
      <c r="DV335" s="55"/>
      <c r="DW335" s="55"/>
      <c r="DX335" s="55"/>
      <c r="DY335" s="55"/>
      <c r="DZ335" s="55"/>
      <c r="EA335" s="55"/>
      <c r="EB335" s="55"/>
      <c r="EC335" s="55"/>
      <c r="ED335" s="55"/>
      <c r="EE335" s="55"/>
      <c r="EF335" s="55"/>
      <c r="EG335" s="55"/>
      <c r="EH335" s="55"/>
      <c r="EI335" s="55"/>
      <c r="EJ335" s="55"/>
      <c r="EK335" s="55"/>
      <c r="EL335" s="55"/>
      <c r="EM335" s="55"/>
      <c r="EN335" s="55"/>
      <c r="EO335" s="55"/>
      <c r="EP335" s="55"/>
      <c r="EQ335" s="55"/>
      <c r="ER335" s="55"/>
      <c r="ES335" s="55"/>
      <c r="ET335" s="55"/>
      <c r="EU335" s="55"/>
      <c r="EV335" s="55"/>
      <c r="EW335" s="55"/>
      <c r="EX335" s="55"/>
      <c r="EY335" s="55"/>
      <c r="EZ335" s="55"/>
      <c r="FA335" s="55"/>
      <c r="FB335" s="55"/>
      <c r="FC335" s="55"/>
      <c r="FD335" s="55"/>
      <c r="FE335" s="55"/>
      <c r="FF335" s="55"/>
      <c r="FG335" s="55"/>
      <c r="FH335" s="55"/>
      <c r="FI335" s="55"/>
      <c r="FJ335" s="55"/>
      <c r="FK335" s="55"/>
      <c r="FL335" s="55"/>
      <c r="FM335" s="55"/>
      <c r="FN335" s="55"/>
      <c r="FO335" s="55"/>
      <c r="FP335" s="55"/>
      <c r="FQ335" s="55"/>
      <c r="FR335" s="55"/>
      <c r="FS335" s="55"/>
      <c r="FT335" s="55"/>
      <c r="FU335" s="55"/>
      <c r="FV335" s="55"/>
      <c r="FW335" s="55"/>
      <c r="FX335" s="55"/>
      <c r="FY335" s="55"/>
      <c r="FZ335" s="55"/>
      <c r="GA335" s="55"/>
      <c r="GB335" s="55"/>
      <c r="GC335" s="55"/>
      <c r="GD335" s="55"/>
      <c r="GE335" s="55"/>
      <c r="GF335" s="55"/>
      <c r="GG335" s="55"/>
      <c r="GH335" s="55"/>
      <c r="GI335" s="55"/>
      <c r="GJ335" s="55"/>
      <c r="GK335" s="55"/>
      <c r="GL335" s="55"/>
      <c r="GM335" s="55"/>
      <c r="GN335" s="55"/>
      <c r="GO335" s="55"/>
      <c r="GP335" s="55"/>
      <c r="GQ335" s="55"/>
      <c r="GR335" s="55"/>
      <c r="GS335" s="55"/>
      <c r="GT335" s="55"/>
      <c r="GU335" s="55"/>
      <c r="GV335" s="55"/>
      <c r="GW335" s="55"/>
      <c r="GX335" s="55"/>
      <c r="GY335" s="55"/>
      <c r="GZ335" s="55"/>
      <c r="HA335" s="55"/>
      <c r="HB335" s="55"/>
      <c r="HC335" s="55"/>
      <c r="HD335" s="55"/>
      <c r="HE335" s="55"/>
      <c r="HF335" s="55"/>
      <c r="HG335" s="55"/>
      <c r="HH335" s="55"/>
      <c r="HI335" s="55"/>
      <c r="HJ335" s="55"/>
      <c r="HK335" s="55"/>
      <c r="HL335" s="55"/>
      <c r="HM335" s="55"/>
      <c r="HN335" s="55"/>
      <c r="HO335" s="55"/>
      <c r="HP335" s="55"/>
      <c r="HQ335" s="55"/>
      <c r="HR335" s="55"/>
    </row>
    <row r="336" spans="1:226" s="56" customFormat="1" ht="16.5" customHeight="1" x14ac:dyDescent="0.25">
      <c r="A336" s="48">
        <f t="shared" si="18"/>
        <v>335</v>
      </c>
      <c r="B336" s="49">
        <v>43891</v>
      </c>
      <c r="C336" s="50">
        <f>'CÁLCULO BENEFÍCIO'!D337</f>
        <v>7.0000000000000007E-2</v>
      </c>
      <c r="D336" s="51">
        <f t="shared" si="25"/>
        <v>1.0006999999999999</v>
      </c>
      <c r="E336" s="51">
        <f>ROUND(PRODUCT(D336:$D$350),6)</f>
        <v>1.0650269999999999</v>
      </c>
      <c r="F336" s="37">
        <v>10000</v>
      </c>
      <c r="G336" s="21">
        <f t="shared" si="26"/>
        <v>10650.27</v>
      </c>
      <c r="H336" s="60"/>
      <c r="I336" s="15"/>
      <c r="J336" s="30"/>
      <c r="K336" s="30"/>
      <c r="L336" s="28"/>
      <c r="M336" s="61"/>
      <c r="N336" s="16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  <c r="DL336" s="55"/>
      <c r="DM336" s="55"/>
      <c r="DN336" s="55"/>
      <c r="DO336" s="55"/>
      <c r="DP336" s="55"/>
      <c r="DQ336" s="55"/>
      <c r="DR336" s="55"/>
      <c r="DS336" s="55"/>
      <c r="DT336" s="55"/>
      <c r="DU336" s="55"/>
      <c r="DV336" s="55"/>
      <c r="DW336" s="55"/>
      <c r="DX336" s="55"/>
      <c r="DY336" s="55"/>
      <c r="DZ336" s="55"/>
      <c r="EA336" s="55"/>
      <c r="EB336" s="55"/>
      <c r="EC336" s="55"/>
      <c r="ED336" s="55"/>
      <c r="EE336" s="55"/>
      <c r="EF336" s="55"/>
      <c r="EG336" s="55"/>
      <c r="EH336" s="55"/>
      <c r="EI336" s="55"/>
      <c r="EJ336" s="55"/>
      <c r="EK336" s="55"/>
      <c r="EL336" s="55"/>
      <c r="EM336" s="55"/>
      <c r="EN336" s="55"/>
      <c r="EO336" s="55"/>
      <c r="EP336" s="55"/>
      <c r="EQ336" s="55"/>
      <c r="ER336" s="55"/>
      <c r="ES336" s="55"/>
      <c r="ET336" s="55"/>
      <c r="EU336" s="55"/>
      <c r="EV336" s="55"/>
      <c r="EW336" s="55"/>
      <c r="EX336" s="55"/>
      <c r="EY336" s="55"/>
      <c r="EZ336" s="55"/>
      <c r="FA336" s="55"/>
      <c r="FB336" s="55"/>
      <c r="FC336" s="55"/>
      <c r="FD336" s="55"/>
      <c r="FE336" s="55"/>
      <c r="FF336" s="55"/>
      <c r="FG336" s="55"/>
      <c r="FH336" s="55"/>
      <c r="FI336" s="55"/>
      <c r="FJ336" s="55"/>
      <c r="FK336" s="55"/>
      <c r="FL336" s="55"/>
      <c r="FM336" s="55"/>
      <c r="FN336" s="55"/>
      <c r="FO336" s="55"/>
      <c r="FP336" s="55"/>
      <c r="FQ336" s="55"/>
      <c r="FR336" s="55"/>
      <c r="FS336" s="55"/>
      <c r="FT336" s="55"/>
      <c r="FU336" s="55"/>
      <c r="FV336" s="55"/>
      <c r="FW336" s="55"/>
      <c r="FX336" s="55"/>
      <c r="FY336" s="55"/>
      <c r="FZ336" s="55"/>
      <c r="GA336" s="55"/>
      <c r="GB336" s="55"/>
      <c r="GC336" s="55"/>
      <c r="GD336" s="55"/>
      <c r="GE336" s="55"/>
      <c r="GF336" s="55"/>
      <c r="GG336" s="55"/>
      <c r="GH336" s="55"/>
      <c r="GI336" s="55"/>
      <c r="GJ336" s="55"/>
      <c r="GK336" s="55"/>
      <c r="GL336" s="55"/>
      <c r="GM336" s="55"/>
      <c r="GN336" s="55"/>
      <c r="GO336" s="55"/>
      <c r="GP336" s="55"/>
      <c r="GQ336" s="55"/>
      <c r="GR336" s="55"/>
      <c r="GS336" s="55"/>
      <c r="GT336" s="55"/>
      <c r="GU336" s="55"/>
      <c r="GV336" s="55"/>
      <c r="GW336" s="55"/>
      <c r="GX336" s="55"/>
      <c r="GY336" s="55"/>
      <c r="GZ336" s="55"/>
      <c r="HA336" s="55"/>
      <c r="HB336" s="55"/>
      <c r="HC336" s="55"/>
      <c r="HD336" s="55"/>
      <c r="HE336" s="55"/>
      <c r="HF336" s="55"/>
      <c r="HG336" s="55"/>
      <c r="HH336" s="55"/>
      <c r="HI336" s="55"/>
      <c r="HJ336" s="55"/>
      <c r="HK336" s="55"/>
      <c r="HL336" s="55"/>
      <c r="HM336" s="55"/>
      <c r="HN336" s="55"/>
      <c r="HO336" s="55"/>
      <c r="HP336" s="55"/>
      <c r="HQ336" s="55"/>
      <c r="HR336" s="55"/>
    </row>
    <row r="337" spans="1:226" s="56" customFormat="1" ht="16.5" customHeight="1" x14ac:dyDescent="0.25">
      <c r="A337" s="48">
        <f t="shared" si="18"/>
        <v>336</v>
      </c>
      <c r="B337" s="49">
        <v>43922</v>
      </c>
      <c r="C337" s="50">
        <f>'CÁLCULO BENEFÍCIO'!D338</f>
        <v>-0.31</v>
      </c>
      <c r="D337" s="51">
        <f t="shared" si="25"/>
        <v>0.99690000000000001</v>
      </c>
      <c r="E337" s="51">
        <f>ROUND(PRODUCT(D337:$D$350),6)</f>
        <v>1.064282</v>
      </c>
      <c r="F337" s="37">
        <v>10000</v>
      </c>
      <c r="G337" s="21">
        <f t="shared" si="26"/>
        <v>10642.82</v>
      </c>
      <c r="H337" s="60"/>
      <c r="I337" s="15"/>
      <c r="J337" s="30"/>
      <c r="K337" s="30"/>
      <c r="L337" s="28"/>
      <c r="M337" s="61"/>
      <c r="N337" s="16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5"/>
      <c r="DE337" s="55"/>
      <c r="DF337" s="55"/>
      <c r="DG337" s="55"/>
      <c r="DH337" s="55"/>
      <c r="DI337" s="55"/>
      <c r="DJ337" s="55"/>
      <c r="DK337" s="55"/>
      <c r="DL337" s="55"/>
      <c r="DM337" s="55"/>
      <c r="DN337" s="55"/>
      <c r="DO337" s="55"/>
      <c r="DP337" s="55"/>
      <c r="DQ337" s="55"/>
      <c r="DR337" s="55"/>
      <c r="DS337" s="55"/>
      <c r="DT337" s="55"/>
      <c r="DU337" s="55"/>
      <c r="DV337" s="55"/>
      <c r="DW337" s="55"/>
      <c r="DX337" s="55"/>
      <c r="DY337" s="55"/>
      <c r="DZ337" s="55"/>
      <c r="EA337" s="55"/>
      <c r="EB337" s="55"/>
      <c r="EC337" s="55"/>
      <c r="ED337" s="55"/>
      <c r="EE337" s="55"/>
      <c r="EF337" s="55"/>
      <c r="EG337" s="55"/>
      <c r="EH337" s="55"/>
      <c r="EI337" s="55"/>
      <c r="EJ337" s="55"/>
      <c r="EK337" s="55"/>
      <c r="EL337" s="55"/>
      <c r="EM337" s="55"/>
      <c r="EN337" s="55"/>
      <c r="EO337" s="55"/>
      <c r="EP337" s="55"/>
      <c r="EQ337" s="55"/>
      <c r="ER337" s="55"/>
      <c r="ES337" s="55"/>
      <c r="ET337" s="55"/>
      <c r="EU337" s="55"/>
      <c r="EV337" s="55"/>
      <c r="EW337" s="55"/>
      <c r="EX337" s="55"/>
      <c r="EY337" s="55"/>
      <c r="EZ337" s="55"/>
      <c r="FA337" s="55"/>
      <c r="FB337" s="55"/>
      <c r="FC337" s="55"/>
      <c r="FD337" s="55"/>
      <c r="FE337" s="55"/>
      <c r="FF337" s="55"/>
      <c r="FG337" s="55"/>
      <c r="FH337" s="55"/>
      <c r="FI337" s="55"/>
      <c r="FJ337" s="55"/>
      <c r="FK337" s="55"/>
      <c r="FL337" s="55"/>
      <c r="FM337" s="55"/>
      <c r="FN337" s="55"/>
      <c r="FO337" s="55"/>
      <c r="FP337" s="55"/>
      <c r="FQ337" s="55"/>
      <c r="FR337" s="55"/>
      <c r="FS337" s="55"/>
      <c r="FT337" s="55"/>
      <c r="FU337" s="55"/>
      <c r="FV337" s="55"/>
      <c r="FW337" s="55"/>
      <c r="FX337" s="55"/>
      <c r="FY337" s="55"/>
      <c r="FZ337" s="55"/>
      <c r="GA337" s="55"/>
      <c r="GB337" s="55"/>
      <c r="GC337" s="55"/>
      <c r="GD337" s="55"/>
      <c r="GE337" s="55"/>
      <c r="GF337" s="55"/>
      <c r="GG337" s="55"/>
      <c r="GH337" s="55"/>
      <c r="GI337" s="55"/>
      <c r="GJ337" s="55"/>
      <c r="GK337" s="55"/>
      <c r="GL337" s="55"/>
      <c r="GM337" s="55"/>
      <c r="GN337" s="55"/>
      <c r="GO337" s="55"/>
      <c r="GP337" s="55"/>
      <c r="GQ337" s="55"/>
      <c r="GR337" s="55"/>
      <c r="GS337" s="55"/>
      <c r="GT337" s="55"/>
      <c r="GU337" s="55"/>
      <c r="GV337" s="55"/>
      <c r="GW337" s="55"/>
      <c r="GX337" s="55"/>
      <c r="GY337" s="55"/>
      <c r="GZ337" s="55"/>
      <c r="HA337" s="55"/>
      <c r="HB337" s="55"/>
      <c r="HC337" s="55"/>
      <c r="HD337" s="55"/>
      <c r="HE337" s="55"/>
      <c r="HF337" s="55"/>
      <c r="HG337" s="55"/>
      <c r="HH337" s="55"/>
      <c r="HI337" s="55"/>
      <c r="HJ337" s="55"/>
      <c r="HK337" s="55"/>
      <c r="HL337" s="55"/>
      <c r="HM337" s="55"/>
      <c r="HN337" s="55"/>
      <c r="HO337" s="55"/>
      <c r="HP337" s="55"/>
      <c r="HQ337" s="55"/>
      <c r="HR337" s="55"/>
    </row>
    <row r="338" spans="1:226" s="56" customFormat="1" ht="16.5" customHeight="1" x14ac:dyDescent="0.25">
      <c r="A338" s="48">
        <f t="shared" si="18"/>
        <v>337</v>
      </c>
      <c r="B338" s="49">
        <v>43952</v>
      </c>
      <c r="C338" s="50">
        <f>'CÁLCULO BENEFÍCIO'!D339</f>
        <v>-0.38</v>
      </c>
      <c r="D338" s="51">
        <f t="shared" si="25"/>
        <v>0.99619999999999997</v>
      </c>
      <c r="E338" s="51">
        <f>ROUND(PRODUCT(D338:$D$350),6)</f>
        <v>1.0675920000000001</v>
      </c>
      <c r="F338" s="37">
        <v>10000</v>
      </c>
      <c r="G338" s="21">
        <f t="shared" si="26"/>
        <v>10675.92</v>
      </c>
      <c r="H338" s="60"/>
      <c r="I338" s="15"/>
      <c r="J338" s="30"/>
      <c r="K338" s="30"/>
      <c r="L338" s="28"/>
      <c r="M338" s="61"/>
      <c r="N338" s="16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5"/>
      <c r="DE338" s="55"/>
      <c r="DF338" s="55"/>
      <c r="DG338" s="55"/>
      <c r="DH338" s="55"/>
      <c r="DI338" s="55"/>
      <c r="DJ338" s="55"/>
      <c r="DK338" s="55"/>
      <c r="DL338" s="55"/>
      <c r="DM338" s="55"/>
      <c r="DN338" s="55"/>
      <c r="DO338" s="55"/>
      <c r="DP338" s="55"/>
      <c r="DQ338" s="55"/>
      <c r="DR338" s="55"/>
      <c r="DS338" s="55"/>
      <c r="DT338" s="55"/>
      <c r="DU338" s="55"/>
      <c r="DV338" s="55"/>
      <c r="DW338" s="55"/>
      <c r="DX338" s="55"/>
      <c r="DY338" s="55"/>
      <c r="DZ338" s="55"/>
      <c r="EA338" s="55"/>
      <c r="EB338" s="55"/>
      <c r="EC338" s="55"/>
      <c r="ED338" s="55"/>
      <c r="EE338" s="55"/>
      <c r="EF338" s="55"/>
      <c r="EG338" s="55"/>
      <c r="EH338" s="55"/>
      <c r="EI338" s="55"/>
      <c r="EJ338" s="55"/>
      <c r="EK338" s="55"/>
      <c r="EL338" s="55"/>
      <c r="EM338" s="55"/>
      <c r="EN338" s="55"/>
      <c r="EO338" s="55"/>
      <c r="EP338" s="55"/>
      <c r="EQ338" s="55"/>
      <c r="ER338" s="55"/>
      <c r="ES338" s="55"/>
      <c r="ET338" s="55"/>
      <c r="EU338" s="55"/>
      <c r="EV338" s="55"/>
      <c r="EW338" s="55"/>
      <c r="EX338" s="55"/>
      <c r="EY338" s="55"/>
      <c r="EZ338" s="55"/>
      <c r="FA338" s="55"/>
      <c r="FB338" s="55"/>
      <c r="FC338" s="55"/>
      <c r="FD338" s="55"/>
      <c r="FE338" s="55"/>
      <c r="FF338" s="55"/>
      <c r="FG338" s="55"/>
      <c r="FH338" s="55"/>
      <c r="FI338" s="55"/>
      <c r="FJ338" s="55"/>
      <c r="FK338" s="55"/>
      <c r="FL338" s="55"/>
      <c r="FM338" s="55"/>
      <c r="FN338" s="55"/>
      <c r="FO338" s="55"/>
      <c r="FP338" s="55"/>
      <c r="FQ338" s="55"/>
      <c r="FR338" s="55"/>
      <c r="FS338" s="55"/>
      <c r="FT338" s="55"/>
      <c r="FU338" s="55"/>
      <c r="FV338" s="55"/>
      <c r="FW338" s="55"/>
      <c r="FX338" s="55"/>
      <c r="FY338" s="55"/>
      <c r="FZ338" s="55"/>
      <c r="GA338" s="55"/>
      <c r="GB338" s="55"/>
      <c r="GC338" s="55"/>
      <c r="GD338" s="55"/>
      <c r="GE338" s="55"/>
      <c r="GF338" s="55"/>
      <c r="GG338" s="55"/>
      <c r="GH338" s="55"/>
      <c r="GI338" s="55"/>
      <c r="GJ338" s="55"/>
      <c r="GK338" s="55"/>
      <c r="GL338" s="55"/>
      <c r="GM338" s="55"/>
      <c r="GN338" s="55"/>
      <c r="GO338" s="55"/>
      <c r="GP338" s="55"/>
      <c r="GQ338" s="55"/>
      <c r="GR338" s="55"/>
      <c r="GS338" s="55"/>
      <c r="GT338" s="55"/>
      <c r="GU338" s="55"/>
      <c r="GV338" s="55"/>
      <c r="GW338" s="55"/>
      <c r="GX338" s="55"/>
      <c r="GY338" s="55"/>
      <c r="GZ338" s="55"/>
      <c r="HA338" s="55"/>
      <c r="HB338" s="55"/>
      <c r="HC338" s="55"/>
      <c r="HD338" s="55"/>
      <c r="HE338" s="55"/>
      <c r="HF338" s="55"/>
      <c r="HG338" s="55"/>
      <c r="HH338" s="55"/>
      <c r="HI338" s="55"/>
      <c r="HJ338" s="55"/>
      <c r="HK338" s="55"/>
      <c r="HL338" s="55"/>
      <c r="HM338" s="55"/>
      <c r="HN338" s="55"/>
      <c r="HO338" s="55"/>
      <c r="HP338" s="55"/>
      <c r="HQ338" s="55"/>
      <c r="HR338" s="55"/>
    </row>
    <row r="339" spans="1:226" s="56" customFormat="1" ht="16.5" customHeight="1" x14ac:dyDescent="0.25">
      <c r="A339" s="48">
        <f t="shared" si="18"/>
        <v>338</v>
      </c>
      <c r="B339" s="49">
        <v>43983</v>
      </c>
      <c r="C339" s="50">
        <f>'CÁLCULO BENEFÍCIO'!D340</f>
        <v>0.26</v>
      </c>
      <c r="D339" s="51">
        <f t="shared" si="25"/>
        <v>1.0025999999999999</v>
      </c>
      <c r="E339" s="51">
        <f>ROUND(PRODUCT(D339:$D$350),6)</f>
        <v>1.0716639999999999</v>
      </c>
      <c r="F339" s="37">
        <v>10000</v>
      </c>
      <c r="G339" s="21">
        <f t="shared" si="26"/>
        <v>10716.64</v>
      </c>
      <c r="H339" s="60"/>
      <c r="I339" s="15"/>
      <c r="J339" s="30"/>
      <c r="K339" s="30"/>
      <c r="L339" s="28"/>
      <c r="M339" s="61"/>
      <c r="N339" s="16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  <c r="DK339" s="55"/>
      <c r="DL339" s="55"/>
      <c r="DM339" s="55"/>
      <c r="DN339" s="55"/>
      <c r="DO339" s="55"/>
      <c r="DP339" s="55"/>
      <c r="DQ339" s="55"/>
      <c r="DR339" s="55"/>
      <c r="DS339" s="55"/>
      <c r="DT339" s="55"/>
      <c r="DU339" s="55"/>
      <c r="DV339" s="55"/>
      <c r="DW339" s="55"/>
      <c r="DX339" s="55"/>
      <c r="DY339" s="55"/>
      <c r="DZ339" s="55"/>
      <c r="EA339" s="55"/>
      <c r="EB339" s="55"/>
      <c r="EC339" s="55"/>
      <c r="ED339" s="55"/>
      <c r="EE339" s="55"/>
      <c r="EF339" s="55"/>
      <c r="EG339" s="55"/>
      <c r="EH339" s="55"/>
      <c r="EI339" s="55"/>
      <c r="EJ339" s="55"/>
      <c r="EK339" s="55"/>
      <c r="EL339" s="55"/>
      <c r="EM339" s="55"/>
      <c r="EN339" s="55"/>
      <c r="EO339" s="55"/>
      <c r="EP339" s="55"/>
      <c r="EQ339" s="55"/>
      <c r="ER339" s="55"/>
      <c r="ES339" s="55"/>
      <c r="ET339" s="55"/>
      <c r="EU339" s="55"/>
      <c r="EV339" s="55"/>
      <c r="EW339" s="55"/>
      <c r="EX339" s="55"/>
      <c r="EY339" s="55"/>
      <c r="EZ339" s="55"/>
      <c r="FA339" s="55"/>
      <c r="FB339" s="55"/>
      <c r="FC339" s="55"/>
      <c r="FD339" s="55"/>
      <c r="FE339" s="55"/>
      <c r="FF339" s="55"/>
      <c r="FG339" s="55"/>
      <c r="FH339" s="55"/>
      <c r="FI339" s="55"/>
      <c r="FJ339" s="55"/>
      <c r="FK339" s="55"/>
      <c r="FL339" s="55"/>
      <c r="FM339" s="55"/>
      <c r="FN339" s="55"/>
      <c r="FO339" s="55"/>
      <c r="FP339" s="55"/>
      <c r="FQ339" s="55"/>
      <c r="FR339" s="55"/>
      <c r="FS339" s="55"/>
      <c r="FT339" s="55"/>
      <c r="FU339" s="55"/>
      <c r="FV339" s="55"/>
      <c r="FW339" s="55"/>
      <c r="FX339" s="55"/>
      <c r="FY339" s="55"/>
      <c r="FZ339" s="55"/>
      <c r="GA339" s="55"/>
      <c r="GB339" s="55"/>
      <c r="GC339" s="55"/>
      <c r="GD339" s="55"/>
      <c r="GE339" s="55"/>
      <c r="GF339" s="55"/>
      <c r="GG339" s="55"/>
      <c r="GH339" s="55"/>
      <c r="GI339" s="55"/>
      <c r="GJ339" s="55"/>
      <c r="GK339" s="55"/>
      <c r="GL339" s="55"/>
      <c r="GM339" s="55"/>
      <c r="GN339" s="55"/>
      <c r="GO339" s="55"/>
      <c r="GP339" s="55"/>
      <c r="GQ339" s="55"/>
      <c r="GR339" s="55"/>
      <c r="GS339" s="55"/>
      <c r="GT339" s="55"/>
      <c r="GU339" s="55"/>
      <c r="GV339" s="55"/>
      <c r="GW339" s="55"/>
      <c r="GX339" s="55"/>
      <c r="GY339" s="55"/>
      <c r="GZ339" s="55"/>
      <c r="HA339" s="55"/>
      <c r="HB339" s="55"/>
      <c r="HC339" s="55"/>
      <c r="HD339" s="55"/>
      <c r="HE339" s="55"/>
      <c r="HF339" s="55"/>
      <c r="HG339" s="55"/>
      <c r="HH339" s="55"/>
      <c r="HI339" s="55"/>
      <c r="HJ339" s="55"/>
      <c r="HK339" s="55"/>
      <c r="HL339" s="55"/>
      <c r="HM339" s="55"/>
      <c r="HN339" s="55"/>
      <c r="HO339" s="55"/>
      <c r="HP339" s="55"/>
      <c r="HQ339" s="55"/>
      <c r="HR339" s="55"/>
    </row>
    <row r="340" spans="1:226" s="56" customFormat="1" ht="16.5" customHeight="1" x14ac:dyDescent="0.25">
      <c r="A340" s="48">
        <f t="shared" si="18"/>
        <v>339</v>
      </c>
      <c r="B340" s="49">
        <v>44013</v>
      </c>
      <c r="C340" s="50">
        <f>'CÁLCULO BENEFÍCIO'!D341</f>
        <v>0.36</v>
      </c>
      <c r="D340" s="51">
        <f t="shared" si="25"/>
        <v>1.0036</v>
      </c>
      <c r="E340" s="51">
        <f>ROUND(PRODUCT(D340:$D$350),6)</f>
        <v>1.0688850000000001</v>
      </c>
      <c r="F340" s="37">
        <v>10000</v>
      </c>
      <c r="G340" s="21">
        <f t="shared" si="26"/>
        <v>10688.85</v>
      </c>
      <c r="H340" s="60"/>
      <c r="I340" s="15"/>
      <c r="J340" s="30"/>
      <c r="K340" s="30"/>
      <c r="L340" s="28"/>
      <c r="M340" s="61"/>
      <c r="N340" s="16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  <c r="DK340" s="55"/>
      <c r="DL340" s="55"/>
      <c r="DM340" s="55"/>
      <c r="DN340" s="55"/>
      <c r="DO340" s="55"/>
      <c r="DP340" s="55"/>
      <c r="DQ340" s="55"/>
      <c r="DR340" s="55"/>
      <c r="DS340" s="55"/>
      <c r="DT340" s="55"/>
      <c r="DU340" s="55"/>
      <c r="DV340" s="55"/>
      <c r="DW340" s="55"/>
      <c r="DX340" s="55"/>
      <c r="DY340" s="55"/>
      <c r="DZ340" s="55"/>
      <c r="EA340" s="55"/>
      <c r="EB340" s="55"/>
      <c r="EC340" s="55"/>
      <c r="ED340" s="55"/>
      <c r="EE340" s="55"/>
      <c r="EF340" s="55"/>
      <c r="EG340" s="55"/>
      <c r="EH340" s="55"/>
      <c r="EI340" s="55"/>
      <c r="EJ340" s="55"/>
      <c r="EK340" s="55"/>
      <c r="EL340" s="55"/>
      <c r="EM340" s="55"/>
      <c r="EN340" s="55"/>
      <c r="EO340" s="55"/>
      <c r="EP340" s="55"/>
      <c r="EQ340" s="55"/>
      <c r="ER340" s="55"/>
      <c r="ES340" s="55"/>
      <c r="ET340" s="55"/>
      <c r="EU340" s="55"/>
      <c r="EV340" s="55"/>
      <c r="EW340" s="55"/>
      <c r="EX340" s="55"/>
      <c r="EY340" s="55"/>
      <c r="EZ340" s="55"/>
      <c r="FA340" s="55"/>
      <c r="FB340" s="55"/>
      <c r="FC340" s="55"/>
      <c r="FD340" s="55"/>
      <c r="FE340" s="55"/>
      <c r="FF340" s="55"/>
      <c r="FG340" s="55"/>
      <c r="FH340" s="55"/>
      <c r="FI340" s="55"/>
      <c r="FJ340" s="55"/>
      <c r="FK340" s="55"/>
      <c r="FL340" s="55"/>
      <c r="FM340" s="55"/>
      <c r="FN340" s="55"/>
      <c r="FO340" s="55"/>
      <c r="FP340" s="55"/>
      <c r="FQ340" s="55"/>
      <c r="FR340" s="55"/>
      <c r="FS340" s="55"/>
      <c r="FT340" s="55"/>
      <c r="FU340" s="55"/>
      <c r="FV340" s="55"/>
      <c r="FW340" s="55"/>
      <c r="FX340" s="55"/>
      <c r="FY340" s="55"/>
      <c r="FZ340" s="55"/>
      <c r="GA340" s="55"/>
      <c r="GB340" s="55"/>
      <c r="GC340" s="55"/>
      <c r="GD340" s="55"/>
      <c r="GE340" s="55"/>
      <c r="GF340" s="55"/>
      <c r="GG340" s="55"/>
      <c r="GH340" s="55"/>
      <c r="GI340" s="55"/>
      <c r="GJ340" s="55"/>
      <c r="GK340" s="55"/>
      <c r="GL340" s="55"/>
      <c r="GM340" s="55"/>
      <c r="GN340" s="55"/>
      <c r="GO340" s="55"/>
      <c r="GP340" s="55"/>
      <c r="GQ340" s="55"/>
      <c r="GR340" s="55"/>
      <c r="GS340" s="55"/>
      <c r="GT340" s="55"/>
      <c r="GU340" s="55"/>
      <c r="GV340" s="55"/>
      <c r="GW340" s="55"/>
      <c r="GX340" s="55"/>
      <c r="GY340" s="55"/>
      <c r="GZ340" s="55"/>
      <c r="HA340" s="55"/>
      <c r="HB340" s="55"/>
      <c r="HC340" s="55"/>
      <c r="HD340" s="55"/>
      <c r="HE340" s="55"/>
      <c r="HF340" s="55"/>
      <c r="HG340" s="55"/>
      <c r="HH340" s="55"/>
      <c r="HI340" s="55"/>
      <c r="HJ340" s="55"/>
      <c r="HK340" s="55"/>
      <c r="HL340" s="55"/>
      <c r="HM340" s="55"/>
      <c r="HN340" s="55"/>
      <c r="HO340" s="55"/>
      <c r="HP340" s="55"/>
      <c r="HQ340" s="55"/>
      <c r="HR340" s="55"/>
    </row>
    <row r="341" spans="1:226" s="56" customFormat="1" ht="16.5" customHeight="1" x14ac:dyDescent="0.25">
      <c r="A341" s="48">
        <f t="shared" si="18"/>
        <v>340</v>
      </c>
      <c r="B341" s="49">
        <v>44044</v>
      </c>
      <c r="C341" s="50">
        <f>'CÁLCULO BENEFÍCIO'!D342</f>
        <v>0.24</v>
      </c>
      <c r="D341" s="51">
        <f t="shared" ref="D341:D344" si="28">ROUND(1+C341/100,6)</f>
        <v>1.0024</v>
      </c>
      <c r="E341" s="51">
        <f>ROUND(PRODUCT(D341:$D$350),6)</f>
        <v>1.065051</v>
      </c>
      <c r="F341" s="37">
        <v>10000</v>
      </c>
      <c r="G341" s="21">
        <f t="shared" ref="G341:G344" si="29">ROUND(F341*E341,2)</f>
        <v>10650.51</v>
      </c>
      <c r="H341" s="60"/>
      <c r="I341" s="15"/>
      <c r="J341" s="30"/>
      <c r="K341" s="30"/>
      <c r="L341" s="28"/>
      <c r="M341" s="61"/>
      <c r="N341" s="16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  <c r="CR341" s="55"/>
      <c r="CS341" s="55"/>
      <c r="CT341" s="55"/>
      <c r="CU341" s="55"/>
      <c r="CV341" s="55"/>
      <c r="CW341" s="55"/>
      <c r="CX341" s="55"/>
      <c r="CY341" s="55"/>
      <c r="CZ341" s="55"/>
      <c r="DA341" s="55"/>
      <c r="DB341" s="55"/>
      <c r="DC341" s="55"/>
      <c r="DD341" s="55"/>
      <c r="DE341" s="55"/>
      <c r="DF341" s="55"/>
      <c r="DG341" s="55"/>
      <c r="DH341" s="55"/>
      <c r="DI341" s="55"/>
      <c r="DJ341" s="55"/>
      <c r="DK341" s="55"/>
      <c r="DL341" s="55"/>
      <c r="DM341" s="55"/>
      <c r="DN341" s="55"/>
      <c r="DO341" s="55"/>
      <c r="DP341" s="55"/>
      <c r="DQ341" s="55"/>
      <c r="DR341" s="55"/>
      <c r="DS341" s="55"/>
      <c r="DT341" s="55"/>
      <c r="DU341" s="55"/>
      <c r="DV341" s="55"/>
      <c r="DW341" s="55"/>
      <c r="DX341" s="55"/>
      <c r="DY341" s="55"/>
      <c r="DZ341" s="55"/>
      <c r="EA341" s="55"/>
      <c r="EB341" s="55"/>
      <c r="EC341" s="55"/>
      <c r="ED341" s="55"/>
      <c r="EE341" s="55"/>
      <c r="EF341" s="55"/>
      <c r="EG341" s="55"/>
      <c r="EH341" s="55"/>
      <c r="EI341" s="55"/>
      <c r="EJ341" s="55"/>
      <c r="EK341" s="55"/>
      <c r="EL341" s="55"/>
      <c r="EM341" s="55"/>
      <c r="EN341" s="55"/>
      <c r="EO341" s="55"/>
      <c r="EP341" s="55"/>
      <c r="EQ341" s="55"/>
      <c r="ER341" s="55"/>
      <c r="ES341" s="55"/>
      <c r="ET341" s="55"/>
      <c r="EU341" s="55"/>
      <c r="EV341" s="55"/>
      <c r="EW341" s="55"/>
      <c r="EX341" s="55"/>
      <c r="EY341" s="55"/>
      <c r="EZ341" s="55"/>
      <c r="FA341" s="55"/>
      <c r="FB341" s="55"/>
      <c r="FC341" s="55"/>
      <c r="FD341" s="55"/>
      <c r="FE341" s="55"/>
      <c r="FF341" s="55"/>
      <c r="FG341" s="55"/>
      <c r="FH341" s="55"/>
      <c r="FI341" s="55"/>
      <c r="FJ341" s="55"/>
      <c r="FK341" s="55"/>
      <c r="FL341" s="55"/>
      <c r="FM341" s="55"/>
      <c r="FN341" s="55"/>
      <c r="FO341" s="55"/>
      <c r="FP341" s="55"/>
      <c r="FQ341" s="55"/>
      <c r="FR341" s="55"/>
      <c r="FS341" s="55"/>
      <c r="FT341" s="55"/>
      <c r="FU341" s="55"/>
      <c r="FV341" s="55"/>
      <c r="FW341" s="55"/>
      <c r="FX341" s="55"/>
      <c r="FY341" s="55"/>
      <c r="FZ341" s="55"/>
      <c r="GA341" s="55"/>
      <c r="GB341" s="55"/>
      <c r="GC341" s="55"/>
      <c r="GD341" s="55"/>
      <c r="GE341" s="55"/>
      <c r="GF341" s="55"/>
      <c r="GG341" s="55"/>
      <c r="GH341" s="55"/>
      <c r="GI341" s="55"/>
      <c r="GJ341" s="55"/>
      <c r="GK341" s="55"/>
      <c r="GL341" s="55"/>
      <c r="GM341" s="55"/>
      <c r="GN341" s="55"/>
      <c r="GO341" s="55"/>
      <c r="GP341" s="55"/>
      <c r="GQ341" s="55"/>
      <c r="GR341" s="55"/>
      <c r="GS341" s="55"/>
      <c r="GT341" s="55"/>
      <c r="GU341" s="55"/>
      <c r="GV341" s="55"/>
      <c r="GW341" s="55"/>
      <c r="GX341" s="55"/>
      <c r="GY341" s="55"/>
      <c r="GZ341" s="55"/>
      <c r="HA341" s="55"/>
      <c r="HB341" s="55"/>
      <c r="HC341" s="55"/>
      <c r="HD341" s="55"/>
      <c r="HE341" s="55"/>
      <c r="HF341" s="55"/>
      <c r="HG341" s="55"/>
      <c r="HH341" s="55"/>
      <c r="HI341" s="55"/>
      <c r="HJ341" s="55"/>
      <c r="HK341" s="55"/>
      <c r="HL341" s="55"/>
      <c r="HM341" s="55"/>
      <c r="HN341" s="55"/>
      <c r="HO341" s="55"/>
      <c r="HP341" s="55"/>
      <c r="HQ341" s="55"/>
      <c r="HR341" s="55"/>
    </row>
    <row r="342" spans="1:226" s="56" customFormat="1" ht="16.5" customHeight="1" x14ac:dyDescent="0.25">
      <c r="A342" s="48">
        <f t="shared" si="18"/>
        <v>341</v>
      </c>
      <c r="B342" s="49">
        <v>44075</v>
      </c>
      <c r="C342" s="50">
        <f>'CÁLCULO BENEFÍCIO'!D343</f>
        <v>0.64</v>
      </c>
      <c r="D342" s="51">
        <f t="shared" si="28"/>
        <v>1.0064</v>
      </c>
      <c r="E342" s="51">
        <f>ROUND(PRODUCT(D342:$D$350),6)</f>
        <v>1.0625009999999999</v>
      </c>
      <c r="F342" s="37">
        <v>10000</v>
      </c>
      <c r="G342" s="21">
        <f t="shared" si="29"/>
        <v>10625.01</v>
      </c>
      <c r="H342" s="60"/>
      <c r="I342" s="15"/>
      <c r="J342" s="30"/>
      <c r="K342" s="30"/>
      <c r="L342" s="28"/>
      <c r="M342" s="61"/>
      <c r="N342" s="16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  <c r="CZ342" s="55"/>
      <c r="DA342" s="55"/>
      <c r="DB342" s="55"/>
      <c r="DC342" s="55"/>
      <c r="DD342" s="55"/>
      <c r="DE342" s="55"/>
      <c r="DF342" s="55"/>
      <c r="DG342" s="55"/>
      <c r="DH342" s="55"/>
      <c r="DI342" s="55"/>
      <c r="DJ342" s="55"/>
      <c r="DK342" s="55"/>
      <c r="DL342" s="55"/>
      <c r="DM342" s="55"/>
      <c r="DN342" s="55"/>
      <c r="DO342" s="55"/>
      <c r="DP342" s="55"/>
      <c r="DQ342" s="55"/>
      <c r="DR342" s="55"/>
      <c r="DS342" s="55"/>
      <c r="DT342" s="55"/>
      <c r="DU342" s="55"/>
      <c r="DV342" s="55"/>
      <c r="DW342" s="55"/>
      <c r="DX342" s="55"/>
      <c r="DY342" s="55"/>
      <c r="DZ342" s="55"/>
      <c r="EA342" s="55"/>
      <c r="EB342" s="55"/>
      <c r="EC342" s="55"/>
      <c r="ED342" s="55"/>
      <c r="EE342" s="55"/>
      <c r="EF342" s="55"/>
      <c r="EG342" s="55"/>
      <c r="EH342" s="55"/>
      <c r="EI342" s="55"/>
      <c r="EJ342" s="55"/>
      <c r="EK342" s="55"/>
      <c r="EL342" s="55"/>
      <c r="EM342" s="55"/>
      <c r="EN342" s="55"/>
      <c r="EO342" s="55"/>
      <c r="EP342" s="55"/>
      <c r="EQ342" s="55"/>
      <c r="ER342" s="55"/>
      <c r="ES342" s="55"/>
      <c r="ET342" s="55"/>
      <c r="EU342" s="55"/>
      <c r="EV342" s="55"/>
      <c r="EW342" s="55"/>
      <c r="EX342" s="55"/>
      <c r="EY342" s="55"/>
      <c r="EZ342" s="55"/>
      <c r="FA342" s="55"/>
      <c r="FB342" s="55"/>
      <c r="FC342" s="55"/>
      <c r="FD342" s="55"/>
      <c r="FE342" s="55"/>
      <c r="FF342" s="55"/>
      <c r="FG342" s="55"/>
      <c r="FH342" s="55"/>
      <c r="FI342" s="55"/>
      <c r="FJ342" s="55"/>
      <c r="FK342" s="55"/>
      <c r="FL342" s="55"/>
      <c r="FM342" s="55"/>
      <c r="FN342" s="55"/>
      <c r="FO342" s="55"/>
      <c r="FP342" s="55"/>
      <c r="FQ342" s="55"/>
      <c r="FR342" s="55"/>
      <c r="FS342" s="55"/>
      <c r="FT342" s="55"/>
      <c r="FU342" s="55"/>
      <c r="FV342" s="55"/>
      <c r="FW342" s="55"/>
      <c r="FX342" s="55"/>
      <c r="FY342" s="55"/>
      <c r="FZ342" s="55"/>
      <c r="GA342" s="55"/>
      <c r="GB342" s="55"/>
      <c r="GC342" s="55"/>
      <c r="GD342" s="55"/>
      <c r="GE342" s="55"/>
      <c r="GF342" s="55"/>
      <c r="GG342" s="55"/>
      <c r="GH342" s="55"/>
      <c r="GI342" s="55"/>
      <c r="GJ342" s="55"/>
      <c r="GK342" s="55"/>
      <c r="GL342" s="55"/>
      <c r="GM342" s="55"/>
      <c r="GN342" s="55"/>
      <c r="GO342" s="55"/>
      <c r="GP342" s="55"/>
      <c r="GQ342" s="55"/>
      <c r="GR342" s="55"/>
      <c r="GS342" s="55"/>
      <c r="GT342" s="55"/>
      <c r="GU342" s="55"/>
      <c r="GV342" s="55"/>
      <c r="GW342" s="55"/>
      <c r="GX342" s="55"/>
      <c r="GY342" s="55"/>
      <c r="GZ342" s="55"/>
      <c r="HA342" s="55"/>
      <c r="HB342" s="55"/>
      <c r="HC342" s="55"/>
      <c r="HD342" s="55"/>
      <c r="HE342" s="55"/>
      <c r="HF342" s="55"/>
      <c r="HG342" s="55"/>
      <c r="HH342" s="55"/>
      <c r="HI342" s="55"/>
      <c r="HJ342" s="55"/>
      <c r="HK342" s="55"/>
      <c r="HL342" s="55"/>
      <c r="HM342" s="55"/>
      <c r="HN342" s="55"/>
      <c r="HO342" s="55"/>
      <c r="HP342" s="55"/>
      <c r="HQ342" s="55"/>
      <c r="HR342" s="55"/>
    </row>
    <row r="343" spans="1:226" s="56" customFormat="1" ht="16.5" customHeight="1" x14ac:dyDescent="0.25">
      <c r="A343" s="48">
        <f t="shared" si="18"/>
        <v>342</v>
      </c>
      <c r="B343" s="49">
        <v>44105</v>
      </c>
      <c r="C343" s="50">
        <f>'CÁLCULO BENEFÍCIO'!D344</f>
        <v>0.86</v>
      </c>
      <c r="D343" s="51">
        <f t="shared" si="28"/>
        <v>1.0085999999999999</v>
      </c>
      <c r="E343" s="51">
        <f>ROUND(PRODUCT(D343:$D$350),6)</f>
        <v>1.055744</v>
      </c>
      <c r="F343" s="37">
        <v>10000</v>
      </c>
      <c r="G343" s="21">
        <f t="shared" si="29"/>
        <v>10557.44</v>
      </c>
      <c r="H343" s="60"/>
      <c r="I343" s="15"/>
      <c r="J343" s="30"/>
      <c r="K343" s="30"/>
      <c r="L343" s="28"/>
      <c r="M343" s="61"/>
      <c r="N343" s="16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  <c r="CZ343" s="55"/>
      <c r="DA343" s="55"/>
      <c r="DB343" s="55"/>
      <c r="DC343" s="55"/>
      <c r="DD343" s="55"/>
      <c r="DE343" s="55"/>
      <c r="DF343" s="55"/>
      <c r="DG343" s="55"/>
      <c r="DH343" s="55"/>
      <c r="DI343" s="55"/>
      <c r="DJ343" s="55"/>
      <c r="DK343" s="55"/>
      <c r="DL343" s="55"/>
      <c r="DM343" s="55"/>
      <c r="DN343" s="55"/>
      <c r="DO343" s="55"/>
      <c r="DP343" s="55"/>
      <c r="DQ343" s="55"/>
      <c r="DR343" s="55"/>
      <c r="DS343" s="55"/>
      <c r="DT343" s="55"/>
      <c r="DU343" s="55"/>
      <c r="DV343" s="55"/>
      <c r="DW343" s="55"/>
      <c r="DX343" s="55"/>
      <c r="DY343" s="55"/>
      <c r="DZ343" s="55"/>
      <c r="EA343" s="55"/>
      <c r="EB343" s="55"/>
      <c r="EC343" s="55"/>
      <c r="ED343" s="55"/>
      <c r="EE343" s="55"/>
      <c r="EF343" s="55"/>
      <c r="EG343" s="55"/>
      <c r="EH343" s="55"/>
      <c r="EI343" s="55"/>
      <c r="EJ343" s="55"/>
      <c r="EK343" s="55"/>
      <c r="EL343" s="55"/>
      <c r="EM343" s="55"/>
      <c r="EN343" s="55"/>
      <c r="EO343" s="55"/>
      <c r="EP343" s="55"/>
      <c r="EQ343" s="55"/>
      <c r="ER343" s="55"/>
      <c r="ES343" s="55"/>
      <c r="ET343" s="55"/>
      <c r="EU343" s="55"/>
      <c r="EV343" s="55"/>
      <c r="EW343" s="55"/>
      <c r="EX343" s="55"/>
      <c r="EY343" s="55"/>
      <c r="EZ343" s="55"/>
      <c r="FA343" s="55"/>
      <c r="FB343" s="55"/>
      <c r="FC343" s="55"/>
      <c r="FD343" s="55"/>
      <c r="FE343" s="55"/>
      <c r="FF343" s="55"/>
      <c r="FG343" s="55"/>
      <c r="FH343" s="55"/>
      <c r="FI343" s="55"/>
      <c r="FJ343" s="55"/>
      <c r="FK343" s="55"/>
      <c r="FL343" s="55"/>
      <c r="FM343" s="55"/>
      <c r="FN343" s="55"/>
      <c r="FO343" s="55"/>
      <c r="FP343" s="55"/>
      <c r="FQ343" s="55"/>
      <c r="FR343" s="55"/>
      <c r="FS343" s="55"/>
      <c r="FT343" s="55"/>
      <c r="FU343" s="55"/>
      <c r="FV343" s="55"/>
      <c r="FW343" s="55"/>
      <c r="FX343" s="55"/>
      <c r="FY343" s="55"/>
      <c r="FZ343" s="55"/>
      <c r="GA343" s="55"/>
      <c r="GB343" s="55"/>
      <c r="GC343" s="55"/>
      <c r="GD343" s="55"/>
      <c r="GE343" s="55"/>
      <c r="GF343" s="55"/>
      <c r="GG343" s="55"/>
      <c r="GH343" s="55"/>
      <c r="GI343" s="55"/>
      <c r="GJ343" s="55"/>
      <c r="GK343" s="55"/>
      <c r="GL343" s="55"/>
      <c r="GM343" s="55"/>
      <c r="GN343" s="55"/>
      <c r="GO343" s="55"/>
      <c r="GP343" s="55"/>
      <c r="GQ343" s="55"/>
      <c r="GR343" s="55"/>
      <c r="GS343" s="55"/>
      <c r="GT343" s="55"/>
      <c r="GU343" s="55"/>
      <c r="GV343" s="55"/>
      <c r="GW343" s="55"/>
      <c r="GX343" s="55"/>
      <c r="GY343" s="55"/>
      <c r="GZ343" s="55"/>
      <c r="HA343" s="55"/>
      <c r="HB343" s="55"/>
      <c r="HC343" s="55"/>
      <c r="HD343" s="55"/>
      <c r="HE343" s="55"/>
      <c r="HF343" s="55"/>
      <c r="HG343" s="55"/>
      <c r="HH343" s="55"/>
      <c r="HI343" s="55"/>
      <c r="HJ343" s="55"/>
      <c r="HK343" s="55"/>
      <c r="HL343" s="55"/>
      <c r="HM343" s="55"/>
      <c r="HN343" s="55"/>
      <c r="HO343" s="55"/>
      <c r="HP343" s="55"/>
      <c r="HQ343" s="55"/>
      <c r="HR343" s="55"/>
    </row>
    <row r="344" spans="1:226" s="56" customFormat="1" ht="16.5" customHeight="1" x14ac:dyDescent="0.25">
      <c r="A344" s="48">
        <f t="shared" si="18"/>
        <v>343</v>
      </c>
      <c r="B344" s="49">
        <v>44136</v>
      </c>
      <c r="C344" s="50">
        <f>'CÁLCULO BENEFÍCIO'!D345</f>
        <v>0.89</v>
      </c>
      <c r="D344" s="51">
        <f t="shared" si="28"/>
        <v>1.0088999999999999</v>
      </c>
      <c r="E344" s="51">
        <f>ROUND(PRODUCT(D344:$D$350),6)</f>
        <v>1.0467420000000001</v>
      </c>
      <c r="F344" s="37">
        <v>10000</v>
      </c>
      <c r="G344" s="21">
        <f t="shared" si="29"/>
        <v>10467.42</v>
      </c>
      <c r="H344" s="60"/>
      <c r="I344" s="15"/>
      <c r="J344" s="30"/>
      <c r="K344" s="30"/>
      <c r="L344" s="28"/>
      <c r="M344" s="61"/>
      <c r="N344" s="16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  <c r="DC344" s="55"/>
      <c r="DD344" s="55"/>
      <c r="DE344" s="55"/>
      <c r="DF344" s="55"/>
      <c r="DG344" s="55"/>
      <c r="DH344" s="55"/>
      <c r="DI344" s="55"/>
      <c r="DJ344" s="55"/>
      <c r="DK344" s="55"/>
      <c r="DL344" s="55"/>
      <c r="DM344" s="55"/>
      <c r="DN344" s="55"/>
      <c r="DO344" s="55"/>
      <c r="DP344" s="55"/>
      <c r="DQ344" s="55"/>
      <c r="DR344" s="55"/>
      <c r="DS344" s="55"/>
      <c r="DT344" s="55"/>
      <c r="DU344" s="55"/>
      <c r="DV344" s="55"/>
      <c r="DW344" s="55"/>
      <c r="DX344" s="55"/>
      <c r="DY344" s="55"/>
      <c r="DZ344" s="55"/>
      <c r="EA344" s="55"/>
      <c r="EB344" s="55"/>
      <c r="EC344" s="55"/>
      <c r="ED344" s="55"/>
      <c r="EE344" s="55"/>
      <c r="EF344" s="55"/>
      <c r="EG344" s="55"/>
      <c r="EH344" s="55"/>
      <c r="EI344" s="55"/>
      <c r="EJ344" s="55"/>
      <c r="EK344" s="55"/>
      <c r="EL344" s="55"/>
      <c r="EM344" s="55"/>
      <c r="EN344" s="55"/>
      <c r="EO344" s="55"/>
      <c r="EP344" s="55"/>
      <c r="EQ344" s="55"/>
      <c r="ER344" s="55"/>
      <c r="ES344" s="55"/>
      <c r="ET344" s="55"/>
      <c r="EU344" s="55"/>
      <c r="EV344" s="55"/>
      <c r="EW344" s="55"/>
      <c r="EX344" s="55"/>
      <c r="EY344" s="55"/>
      <c r="EZ344" s="55"/>
      <c r="FA344" s="55"/>
      <c r="FB344" s="55"/>
      <c r="FC344" s="55"/>
      <c r="FD344" s="55"/>
      <c r="FE344" s="55"/>
      <c r="FF344" s="55"/>
      <c r="FG344" s="55"/>
      <c r="FH344" s="55"/>
      <c r="FI344" s="55"/>
      <c r="FJ344" s="55"/>
      <c r="FK344" s="55"/>
      <c r="FL344" s="55"/>
      <c r="FM344" s="55"/>
      <c r="FN344" s="55"/>
      <c r="FO344" s="55"/>
      <c r="FP344" s="55"/>
      <c r="FQ344" s="55"/>
      <c r="FR344" s="55"/>
      <c r="FS344" s="55"/>
      <c r="FT344" s="55"/>
      <c r="FU344" s="55"/>
      <c r="FV344" s="55"/>
      <c r="FW344" s="55"/>
      <c r="FX344" s="55"/>
      <c r="FY344" s="55"/>
      <c r="FZ344" s="55"/>
      <c r="GA344" s="55"/>
      <c r="GB344" s="55"/>
      <c r="GC344" s="55"/>
      <c r="GD344" s="55"/>
      <c r="GE344" s="55"/>
      <c r="GF344" s="55"/>
      <c r="GG344" s="55"/>
      <c r="GH344" s="55"/>
      <c r="GI344" s="55"/>
      <c r="GJ344" s="55"/>
      <c r="GK344" s="55"/>
      <c r="GL344" s="55"/>
      <c r="GM344" s="55"/>
      <c r="GN344" s="55"/>
      <c r="GO344" s="55"/>
      <c r="GP344" s="55"/>
      <c r="GQ344" s="55"/>
      <c r="GR344" s="55"/>
      <c r="GS344" s="55"/>
      <c r="GT344" s="55"/>
      <c r="GU344" s="55"/>
      <c r="GV344" s="55"/>
      <c r="GW344" s="55"/>
      <c r="GX344" s="55"/>
      <c r="GY344" s="55"/>
      <c r="GZ344" s="55"/>
      <c r="HA344" s="55"/>
      <c r="HB344" s="55"/>
      <c r="HC344" s="55"/>
      <c r="HD344" s="55"/>
      <c r="HE344" s="55"/>
      <c r="HF344" s="55"/>
      <c r="HG344" s="55"/>
      <c r="HH344" s="55"/>
      <c r="HI344" s="55"/>
      <c r="HJ344" s="55"/>
      <c r="HK344" s="55"/>
      <c r="HL344" s="55"/>
      <c r="HM344" s="55"/>
      <c r="HN344" s="55"/>
      <c r="HO344" s="55"/>
      <c r="HP344" s="55"/>
      <c r="HQ344" s="55"/>
      <c r="HR344" s="55"/>
    </row>
    <row r="345" spans="1:226" s="56" customFormat="1" ht="16.5" customHeight="1" x14ac:dyDescent="0.25">
      <c r="A345" s="48">
        <f t="shared" si="18"/>
        <v>344</v>
      </c>
      <c r="B345" s="22" t="s">
        <v>2</v>
      </c>
      <c r="C345" s="23">
        <f>C346</f>
        <v>1.35</v>
      </c>
      <c r="D345" s="24" t="s">
        <v>1</v>
      </c>
      <c r="E345" s="51">
        <f>ROUND(PRODUCT(D345:$D$350),6)</f>
        <v>1.0375080000000001</v>
      </c>
      <c r="F345" s="37">
        <v>10001</v>
      </c>
      <c r="G345" s="21">
        <f t="shared" ref="G345" si="30">ROUND(F345*E345,2)</f>
        <v>10376.120000000001</v>
      </c>
      <c r="H345" s="60"/>
      <c r="I345" s="15"/>
      <c r="J345" s="30"/>
      <c r="K345" s="30"/>
      <c r="L345" s="28"/>
      <c r="M345" s="61"/>
      <c r="N345" s="16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  <c r="CZ345" s="55"/>
      <c r="DA345" s="55"/>
      <c r="DB345" s="55"/>
      <c r="DC345" s="55"/>
      <c r="DD345" s="55"/>
      <c r="DE345" s="55"/>
      <c r="DF345" s="55"/>
      <c r="DG345" s="55"/>
      <c r="DH345" s="55"/>
      <c r="DI345" s="55"/>
      <c r="DJ345" s="55"/>
      <c r="DK345" s="55"/>
      <c r="DL345" s="55"/>
      <c r="DM345" s="55"/>
      <c r="DN345" s="55"/>
      <c r="DO345" s="55"/>
      <c r="DP345" s="55"/>
      <c r="DQ345" s="55"/>
      <c r="DR345" s="55"/>
      <c r="DS345" s="55"/>
      <c r="DT345" s="55"/>
      <c r="DU345" s="55"/>
      <c r="DV345" s="55"/>
      <c r="DW345" s="55"/>
      <c r="DX345" s="55"/>
      <c r="DY345" s="55"/>
      <c r="DZ345" s="55"/>
      <c r="EA345" s="55"/>
      <c r="EB345" s="55"/>
      <c r="EC345" s="55"/>
      <c r="ED345" s="55"/>
      <c r="EE345" s="55"/>
      <c r="EF345" s="55"/>
      <c r="EG345" s="55"/>
      <c r="EH345" s="55"/>
      <c r="EI345" s="55"/>
      <c r="EJ345" s="55"/>
      <c r="EK345" s="55"/>
      <c r="EL345" s="55"/>
      <c r="EM345" s="55"/>
      <c r="EN345" s="55"/>
      <c r="EO345" s="55"/>
      <c r="EP345" s="55"/>
      <c r="EQ345" s="55"/>
      <c r="ER345" s="55"/>
      <c r="ES345" s="55"/>
      <c r="ET345" s="55"/>
      <c r="EU345" s="55"/>
      <c r="EV345" s="55"/>
      <c r="EW345" s="55"/>
      <c r="EX345" s="55"/>
      <c r="EY345" s="55"/>
      <c r="EZ345" s="55"/>
      <c r="FA345" s="55"/>
      <c r="FB345" s="55"/>
      <c r="FC345" s="55"/>
      <c r="FD345" s="55"/>
      <c r="FE345" s="55"/>
      <c r="FF345" s="55"/>
      <c r="FG345" s="55"/>
      <c r="FH345" s="55"/>
      <c r="FI345" s="55"/>
      <c r="FJ345" s="55"/>
      <c r="FK345" s="55"/>
      <c r="FL345" s="55"/>
      <c r="FM345" s="55"/>
      <c r="FN345" s="55"/>
      <c r="FO345" s="55"/>
      <c r="FP345" s="55"/>
      <c r="FQ345" s="55"/>
      <c r="FR345" s="55"/>
      <c r="FS345" s="55"/>
      <c r="FT345" s="55"/>
      <c r="FU345" s="55"/>
      <c r="FV345" s="55"/>
      <c r="FW345" s="55"/>
      <c r="FX345" s="55"/>
      <c r="FY345" s="55"/>
      <c r="FZ345" s="55"/>
      <c r="GA345" s="55"/>
      <c r="GB345" s="55"/>
      <c r="GC345" s="55"/>
      <c r="GD345" s="55"/>
      <c r="GE345" s="55"/>
      <c r="GF345" s="55"/>
      <c r="GG345" s="55"/>
      <c r="GH345" s="55"/>
      <c r="GI345" s="55"/>
      <c r="GJ345" s="55"/>
      <c r="GK345" s="55"/>
      <c r="GL345" s="55"/>
      <c r="GM345" s="55"/>
      <c r="GN345" s="55"/>
      <c r="GO345" s="55"/>
      <c r="GP345" s="55"/>
      <c r="GQ345" s="55"/>
      <c r="GR345" s="55"/>
      <c r="GS345" s="55"/>
      <c r="GT345" s="55"/>
      <c r="GU345" s="55"/>
      <c r="GV345" s="55"/>
      <c r="GW345" s="55"/>
      <c r="GX345" s="55"/>
      <c r="GY345" s="55"/>
      <c r="GZ345" s="55"/>
      <c r="HA345" s="55"/>
      <c r="HB345" s="55"/>
      <c r="HC345" s="55"/>
      <c r="HD345" s="55"/>
      <c r="HE345" s="55"/>
      <c r="HF345" s="55"/>
      <c r="HG345" s="55"/>
      <c r="HH345" s="55"/>
      <c r="HI345" s="55"/>
      <c r="HJ345" s="55"/>
      <c r="HK345" s="55"/>
      <c r="HL345" s="55"/>
      <c r="HM345" s="55"/>
      <c r="HN345" s="55"/>
      <c r="HO345" s="55"/>
      <c r="HP345" s="55"/>
      <c r="HQ345" s="55"/>
      <c r="HR345" s="55"/>
    </row>
    <row r="346" spans="1:226" s="56" customFormat="1" ht="16.5" customHeight="1" x14ac:dyDescent="0.25">
      <c r="A346" s="48">
        <f t="shared" si="18"/>
        <v>345</v>
      </c>
      <c r="B346" s="49">
        <v>44166</v>
      </c>
      <c r="C346" s="50">
        <f>'CÁLCULO BENEFÍCIO'!D346</f>
        <v>1.35</v>
      </c>
      <c r="D346" s="51">
        <f t="shared" ref="D346:D349" si="31">ROUND(1+C346/100,6)</f>
        <v>1.0135000000000001</v>
      </c>
      <c r="E346" s="51">
        <f>ROUND(PRODUCT(D346:$D$350),6)</f>
        <v>1.0375080000000001</v>
      </c>
      <c r="F346" s="37">
        <v>10000</v>
      </c>
      <c r="G346" s="21">
        <f t="shared" ref="G346:G351" si="32">ROUND(F346*E346,2)</f>
        <v>10375.08</v>
      </c>
      <c r="H346" s="60"/>
      <c r="I346" s="15"/>
      <c r="J346" s="30"/>
      <c r="K346" s="30"/>
      <c r="L346" s="28"/>
      <c r="M346" s="61"/>
      <c r="N346" s="16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  <c r="CZ346" s="55"/>
      <c r="DA346" s="55"/>
      <c r="DB346" s="55"/>
      <c r="DC346" s="55"/>
      <c r="DD346" s="55"/>
      <c r="DE346" s="55"/>
      <c r="DF346" s="55"/>
      <c r="DG346" s="55"/>
      <c r="DH346" s="55"/>
      <c r="DI346" s="55"/>
      <c r="DJ346" s="55"/>
      <c r="DK346" s="55"/>
      <c r="DL346" s="55"/>
      <c r="DM346" s="55"/>
      <c r="DN346" s="55"/>
      <c r="DO346" s="55"/>
      <c r="DP346" s="55"/>
      <c r="DQ346" s="55"/>
      <c r="DR346" s="55"/>
      <c r="DS346" s="55"/>
      <c r="DT346" s="55"/>
      <c r="DU346" s="55"/>
      <c r="DV346" s="55"/>
      <c r="DW346" s="55"/>
      <c r="DX346" s="55"/>
      <c r="DY346" s="55"/>
      <c r="DZ346" s="55"/>
      <c r="EA346" s="55"/>
      <c r="EB346" s="55"/>
      <c r="EC346" s="55"/>
      <c r="ED346" s="55"/>
      <c r="EE346" s="55"/>
      <c r="EF346" s="55"/>
      <c r="EG346" s="55"/>
      <c r="EH346" s="55"/>
      <c r="EI346" s="55"/>
      <c r="EJ346" s="55"/>
      <c r="EK346" s="55"/>
      <c r="EL346" s="55"/>
      <c r="EM346" s="55"/>
      <c r="EN346" s="55"/>
      <c r="EO346" s="55"/>
      <c r="EP346" s="55"/>
      <c r="EQ346" s="55"/>
      <c r="ER346" s="55"/>
      <c r="ES346" s="55"/>
      <c r="ET346" s="55"/>
      <c r="EU346" s="55"/>
      <c r="EV346" s="55"/>
      <c r="EW346" s="55"/>
      <c r="EX346" s="55"/>
      <c r="EY346" s="55"/>
      <c r="EZ346" s="55"/>
      <c r="FA346" s="55"/>
      <c r="FB346" s="55"/>
      <c r="FC346" s="55"/>
      <c r="FD346" s="55"/>
      <c r="FE346" s="55"/>
      <c r="FF346" s="55"/>
      <c r="FG346" s="55"/>
      <c r="FH346" s="55"/>
      <c r="FI346" s="55"/>
      <c r="FJ346" s="55"/>
      <c r="FK346" s="55"/>
      <c r="FL346" s="55"/>
      <c r="FM346" s="55"/>
      <c r="FN346" s="55"/>
      <c r="FO346" s="55"/>
      <c r="FP346" s="55"/>
      <c r="FQ346" s="55"/>
      <c r="FR346" s="55"/>
      <c r="FS346" s="55"/>
      <c r="FT346" s="55"/>
      <c r="FU346" s="55"/>
      <c r="FV346" s="55"/>
      <c r="FW346" s="55"/>
      <c r="FX346" s="55"/>
      <c r="FY346" s="55"/>
      <c r="FZ346" s="55"/>
      <c r="GA346" s="55"/>
      <c r="GB346" s="55"/>
      <c r="GC346" s="55"/>
      <c r="GD346" s="55"/>
      <c r="GE346" s="55"/>
      <c r="GF346" s="55"/>
      <c r="GG346" s="55"/>
      <c r="GH346" s="55"/>
      <c r="GI346" s="55"/>
      <c r="GJ346" s="55"/>
      <c r="GK346" s="55"/>
      <c r="GL346" s="55"/>
      <c r="GM346" s="55"/>
      <c r="GN346" s="55"/>
      <c r="GO346" s="55"/>
      <c r="GP346" s="55"/>
      <c r="GQ346" s="55"/>
      <c r="GR346" s="55"/>
      <c r="GS346" s="55"/>
      <c r="GT346" s="55"/>
      <c r="GU346" s="55"/>
      <c r="GV346" s="55"/>
      <c r="GW346" s="55"/>
      <c r="GX346" s="55"/>
      <c r="GY346" s="55"/>
      <c r="GZ346" s="55"/>
      <c r="HA346" s="55"/>
      <c r="HB346" s="55"/>
      <c r="HC346" s="55"/>
      <c r="HD346" s="55"/>
      <c r="HE346" s="55"/>
      <c r="HF346" s="55"/>
      <c r="HG346" s="55"/>
      <c r="HH346" s="55"/>
      <c r="HI346" s="55"/>
      <c r="HJ346" s="55"/>
      <c r="HK346" s="55"/>
      <c r="HL346" s="55"/>
      <c r="HM346" s="55"/>
      <c r="HN346" s="55"/>
      <c r="HO346" s="55"/>
      <c r="HP346" s="55"/>
      <c r="HQ346" s="55"/>
      <c r="HR346" s="55"/>
    </row>
    <row r="347" spans="1:226" s="56" customFormat="1" ht="16.5" customHeight="1" x14ac:dyDescent="0.25">
      <c r="A347" s="48">
        <f t="shared" si="18"/>
        <v>346</v>
      </c>
      <c r="B347" s="49">
        <v>44197</v>
      </c>
      <c r="C347" s="50">
        <f>'CÁLCULO BENEFÍCIO'!D348</f>
        <v>0.25</v>
      </c>
      <c r="D347" s="51">
        <f t="shared" si="31"/>
        <v>1.0024999999999999</v>
      </c>
      <c r="E347" s="51">
        <f>ROUND(PRODUCT(D347:$D$350),6)</f>
        <v>1.0236890000000001</v>
      </c>
      <c r="F347" s="37">
        <v>10000</v>
      </c>
      <c r="G347" s="21">
        <f t="shared" si="32"/>
        <v>10236.89</v>
      </c>
      <c r="H347" s="60"/>
      <c r="I347" s="15"/>
      <c r="J347" s="30"/>
      <c r="K347" s="30"/>
      <c r="L347" s="28"/>
      <c r="M347" s="61"/>
      <c r="N347" s="16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  <c r="CZ347" s="55"/>
      <c r="DA347" s="55"/>
      <c r="DB347" s="55"/>
      <c r="DC347" s="55"/>
      <c r="DD347" s="55"/>
      <c r="DE347" s="55"/>
      <c r="DF347" s="55"/>
      <c r="DG347" s="55"/>
      <c r="DH347" s="55"/>
      <c r="DI347" s="55"/>
      <c r="DJ347" s="55"/>
      <c r="DK347" s="55"/>
      <c r="DL347" s="55"/>
      <c r="DM347" s="55"/>
      <c r="DN347" s="55"/>
      <c r="DO347" s="55"/>
      <c r="DP347" s="55"/>
      <c r="DQ347" s="55"/>
      <c r="DR347" s="55"/>
      <c r="DS347" s="55"/>
      <c r="DT347" s="55"/>
      <c r="DU347" s="55"/>
      <c r="DV347" s="55"/>
      <c r="DW347" s="55"/>
      <c r="DX347" s="55"/>
      <c r="DY347" s="55"/>
      <c r="DZ347" s="55"/>
      <c r="EA347" s="55"/>
      <c r="EB347" s="55"/>
      <c r="EC347" s="55"/>
      <c r="ED347" s="55"/>
      <c r="EE347" s="55"/>
      <c r="EF347" s="55"/>
      <c r="EG347" s="55"/>
      <c r="EH347" s="55"/>
      <c r="EI347" s="55"/>
      <c r="EJ347" s="55"/>
      <c r="EK347" s="55"/>
      <c r="EL347" s="55"/>
      <c r="EM347" s="55"/>
      <c r="EN347" s="55"/>
      <c r="EO347" s="55"/>
      <c r="EP347" s="55"/>
      <c r="EQ347" s="55"/>
      <c r="ER347" s="55"/>
      <c r="ES347" s="55"/>
      <c r="ET347" s="55"/>
      <c r="EU347" s="55"/>
      <c r="EV347" s="55"/>
      <c r="EW347" s="55"/>
      <c r="EX347" s="55"/>
      <c r="EY347" s="55"/>
      <c r="EZ347" s="55"/>
      <c r="FA347" s="55"/>
      <c r="FB347" s="55"/>
      <c r="FC347" s="55"/>
      <c r="FD347" s="55"/>
      <c r="FE347" s="55"/>
      <c r="FF347" s="55"/>
      <c r="FG347" s="55"/>
      <c r="FH347" s="55"/>
      <c r="FI347" s="55"/>
      <c r="FJ347" s="55"/>
      <c r="FK347" s="55"/>
      <c r="FL347" s="55"/>
      <c r="FM347" s="55"/>
      <c r="FN347" s="55"/>
      <c r="FO347" s="55"/>
      <c r="FP347" s="55"/>
      <c r="FQ347" s="55"/>
      <c r="FR347" s="55"/>
      <c r="FS347" s="55"/>
      <c r="FT347" s="55"/>
      <c r="FU347" s="55"/>
      <c r="FV347" s="55"/>
      <c r="FW347" s="55"/>
      <c r="FX347" s="55"/>
      <c r="FY347" s="55"/>
      <c r="FZ347" s="55"/>
      <c r="GA347" s="55"/>
      <c r="GB347" s="55"/>
      <c r="GC347" s="55"/>
      <c r="GD347" s="55"/>
      <c r="GE347" s="55"/>
      <c r="GF347" s="55"/>
      <c r="GG347" s="55"/>
      <c r="GH347" s="55"/>
      <c r="GI347" s="55"/>
      <c r="GJ347" s="55"/>
      <c r="GK347" s="55"/>
      <c r="GL347" s="55"/>
      <c r="GM347" s="55"/>
      <c r="GN347" s="55"/>
      <c r="GO347" s="55"/>
      <c r="GP347" s="55"/>
      <c r="GQ347" s="55"/>
      <c r="GR347" s="55"/>
      <c r="GS347" s="55"/>
      <c r="GT347" s="55"/>
      <c r="GU347" s="55"/>
      <c r="GV347" s="55"/>
      <c r="GW347" s="55"/>
      <c r="GX347" s="55"/>
      <c r="GY347" s="55"/>
      <c r="GZ347" s="55"/>
      <c r="HA347" s="55"/>
      <c r="HB347" s="55"/>
      <c r="HC347" s="55"/>
      <c r="HD347" s="55"/>
      <c r="HE347" s="55"/>
      <c r="HF347" s="55"/>
      <c r="HG347" s="55"/>
      <c r="HH347" s="55"/>
      <c r="HI347" s="55"/>
      <c r="HJ347" s="55"/>
      <c r="HK347" s="55"/>
      <c r="HL347" s="55"/>
      <c r="HM347" s="55"/>
      <c r="HN347" s="55"/>
      <c r="HO347" s="55"/>
      <c r="HP347" s="55"/>
      <c r="HQ347" s="55"/>
      <c r="HR347" s="55"/>
    </row>
    <row r="348" spans="1:226" s="56" customFormat="1" ht="16.5" customHeight="1" x14ac:dyDescent="0.25">
      <c r="A348" s="48">
        <f t="shared" si="18"/>
        <v>347</v>
      </c>
      <c r="B348" s="49">
        <v>44228</v>
      </c>
      <c r="C348" s="50">
        <f>'CÁLCULO BENEFÍCIO'!D349</f>
        <v>0.86</v>
      </c>
      <c r="D348" s="51">
        <f t="shared" si="31"/>
        <v>1.0085999999999999</v>
      </c>
      <c r="E348" s="51">
        <f>ROUND(PRODUCT(D348:$D$350),6)</f>
        <v>1.021136</v>
      </c>
      <c r="F348" s="37">
        <v>10000</v>
      </c>
      <c r="G348" s="21">
        <f t="shared" si="32"/>
        <v>10211.36</v>
      </c>
      <c r="H348" s="60"/>
      <c r="I348" s="15"/>
      <c r="J348" s="30"/>
      <c r="K348" s="30"/>
      <c r="L348" s="28"/>
      <c r="M348" s="61"/>
      <c r="N348" s="16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5"/>
      <c r="DB348" s="55"/>
      <c r="DC348" s="55"/>
      <c r="DD348" s="55"/>
      <c r="DE348" s="55"/>
      <c r="DF348" s="55"/>
      <c r="DG348" s="55"/>
      <c r="DH348" s="55"/>
      <c r="DI348" s="55"/>
      <c r="DJ348" s="55"/>
      <c r="DK348" s="55"/>
      <c r="DL348" s="55"/>
      <c r="DM348" s="55"/>
      <c r="DN348" s="55"/>
      <c r="DO348" s="55"/>
      <c r="DP348" s="55"/>
      <c r="DQ348" s="55"/>
      <c r="DR348" s="55"/>
      <c r="DS348" s="55"/>
      <c r="DT348" s="55"/>
      <c r="DU348" s="55"/>
      <c r="DV348" s="55"/>
      <c r="DW348" s="55"/>
      <c r="DX348" s="55"/>
      <c r="DY348" s="55"/>
      <c r="DZ348" s="55"/>
      <c r="EA348" s="55"/>
      <c r="EB348" s="55"/>
      <c r="EC348" s="55"/>
      <c r="ED348" s="55"/>
      <c r="EE348" s="55"/>
      <c r="EF348" s="55"/>
      <c r="EG348" s="55"/>
      <c r="EH348" s="55"/>
      <c r="EI348" s="55"/>
      <c r="EJ348" s="55"/>
      <c r="EK348" s="55"/>
      <c r="EL348" s="55"/>
      <c r="EM348" s="55"/>
      <c r="EN348" s="55"/>
      <c r="EO348" s="55"/>
      <c r="EP348" s="55"/>
      <c r="EQ348" s="55"/>
      <c r="ER348" s="55"/>
      <c r="ES348" s="55"/>
      <c r="ET348" s="55"/>
      <c r="EU348" s="55"/>
      <c r="EV348" s="55"/>
      <c r="EW348" s="55"/>
      <c r="EX348" s="55"/>
      <c r="EY348" s="55"/>
      <c r="EZ348" s="55"/>
      <c r="FA348" s="55"/>
      <c r="FB348" s="55"/>
      <c r="FC348" s="55"/>
      <c r="FD348" s="55"/>
      <c r="FE348" s="55"/>
      <c r="FF348" s="55"/>
      <c r="FG348" s="55"/>
      <c r="FH348" s="55"/>
      <c r="FI348" s="55"/>
      <c r="FJ348" s="55"/>
      <c r="FK348" s="55"/>
      <c r="FL348" s="55"/>
      <c r="FM348" s="55"/>
      <c r="FN348" s="55"/>
      <c r="FO348" s="55"/>
      <c r="FP348" s="55"/>
      <c r="FQ348" s="55"/>
      <c r="FR348" s="55"/>
      <c r="FS348" s="55"/>
      <c r="FT348" s="55"/>
      <c r="FU348" s="55"/>
      <c r="FV348" s="55"/>
      <c r="FW348" s="55"/>
      <c r="FX348" s="55"/>
      <c r="FY348" s="55"/>
      <c r="FZ348" s="55"/>
      <c r="GA348" s="55"/>
      <c r="GB348" s="55"/>
      <c r="GC348" s="55"/>
      <c r="GD348" s="55"/>
      <c r="GE348" s="55"/>
      <c r="GF348" s="55"/>
      <c r="GG348" s="55"/>
      <c r="GH348" s="55"/>
      <c r="GI348" s="55"/>
      <c r="GJ348" s="55"/>
      <c r="GK348" s="55"/>
      <c r="GL348" s="55"/>
      <c r="GM348" s="55"/>
      <c r="GN348" s="55"/>
      <c r="GO348" s="55"/>
      <c r="GP348" s="55"/>
      <c r="GQ348" s="55"/>
      <c r="GR348" s="55"/>
      <c r="GS348" s="55"/>
      <c r="GT348" s="55"/>
      <c r="GU348" s="55"/>
      <c r="GV348" s="55"/>
      <c r="GW348" s="55"/>
      <c r="GX348" s="55"/>
      <c r="GY348" s="55"/>
      <c r="GZ348" s="55"/>
      <c r="HA348" s="55"/>
      <c r="HB348" s="55"/>
      <c r="HC348" s="55"/>
      <c r="HD348" s="55"/>
      <c r="HE348" s="55"/>
      <c r="HF348" s="55"/>
      <c r="HG348" s="55"/>
      <c r="HH348" s="55"/>
      <c r="HI348" s="55"/>
      <c r="HJ348" s="55"/>
      <c r="HK348" s="55"/>
      <c r="HL348" s="55"/>
      <c r="HM348" s="55"/>
      <c r="HN348" s="55"/>
      <c r="HO348" s="55"/>
      <c r="HP348" s="55"/>
      <c r="HQ348" s="55"/>
      <c r="HR348" s="55"/>
    </row>
    <row r="349" spans="1:226" s="56" customFormat="1" ht="16.5" customHeight="1" x14ac:dyDescent="0.25">
      <c r="A349" s="48">
        <f t="shared" si="18"/>
        <v>348</v>
      </c>
      <c r="B349" s="49">
        <v>44256</v>
      </c>
      <c r="C349" s="50">
        <f>'CÁLCULO BENEFÍCIO'!D350</f>
        <v>0.93</v>
      </c>
      <c r="D349" s="51">
        <f t="shared" si="31"/>
        <v>1.0093000000000001</v>
      </c>
      <c r="E349" s="51">
        <f>ROUND(PRODUCT(D349:$D$350),6)</f>
        <v>1.012429</v>
      </c>
      <c r="F349" s="37">
        <v>10000</v>
      </c>
      <c r="G349" s="21">
        <f t="shared" si="32"/>
        <v>10124.290000000001</v>
      </c>
      <c r="H349" s="60"/>
      <c r="I349" s="15"/>
      <c r="J349" s="30"/>
      <c r="K349" s="30"/>
      <c r="L349" s="28"/>
      <c r="M349" s="61"/>
      <c r="N349" s="16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  <c r="CZ349" s="55"/>
      <c r="DA349" s="55"/>
      <c r="DB349" s="55"/>
      <c r="DC349" s="55"/>
      <c r="DD349" s="55"/>
      <c r="DE349" s="55"/>
      <c r="DF349" s="55"/>
      <c r="DG349" s="55"/>
      <c r="DH349" s="55"/>
      <c r="DI349" s="55"/>
      <c r="DJ349" s="55"/>
      <c r="DK349" s="55"/>
      <c r="DL349" s="55"/>
      <c r="DM349" s="55"/>
      <c r="DN349" s="55"/>
      <c r="DO349" s="55"/>
      <c r="DP349" s="55"/>
      <c r="DQ349" s="55"/>
      <c r="DR349" s="55"/>
      <c r="DS349" s="55"/>
      <c r="DT349" s="55"/>
      <c r="DU349" s="55"/>
      <c r="DV349" s="55"/>
      <c r="DW349" s="55"/>
      <c r="DX349" s="55"/>
      <c r="DY349" s="55"/>
      <c r="DZ349" s="55"/>
      <c r="EA349" s="55"/>
      <c r="EB349" s="55"/>
      <c r="EC349" s="55"/>
      <c r="ED349" s="55"/>
      <c r="EE349" s="55"/>
      <c r="EF349" s="55"/>
      <c r="EG349" s="55"/>
      <c r="EH349" s="55"/>
      <c r="EI349" s="55"/>
      <c r="EJ349" s="55"/>
      <c r="EK349" s="55"/>
      <c r="EL349" s="55"/>
      <c r="EM349" s="55"/>
      <c r="EN349" s="55"/>
      <c r="EO349" s="55"/>
      <c r="EP349" s="55"/>
      <c r="EQ349" s="55"/>
      <c r="ER349" s="55"/>
      <c r="ES349" s="55"/>
      <c r="ET349" s="55"/>
      <c r="EU349" s="55"/>
      <c r="EV349" s="55"/>
      <c r="EW349" s="55"/>
      <c r="EX349" s="55"/>
      <c r="EY349" s="55"/>
      <c r="EZ349" s="55"/>
      <c r="FA349" s="55"/>
      <c r="FB349" s="55"/>
      <c r="FC349" s="55"/>
      <c r="FD349" s="55"/>
      <c r="FE349" s="55"/>
      <c r="FF349" s="55"/>
      <c r="FG349" s="55"/>
      <c r="FH349" s="55"/>
      <c r="FI349" s="55"/>
      <c r="FJ349" s="55"/>
      <c r="FK349" s="55"/>
      <c r="FL349" s="55"/>
      <c r="FM349" s="55"/>
      <c r="FN349" s="55"/>
      <c r="FO349" s="55"/>
      <c r="FP349" s="55"/>
      <c r="FQ349" s="55"/>
      <c r="FR349" s="55"/>
      <c r="FS349" s="55"/>
      <c r="FT349" s="55"/>
      <c r="FU349" s="55"/>
      <c r="FV349" s="55"/>
      <c r="FW349" s="55"/>
      <c r="FX349" s="55"/>
      <c r="FY349" s="55"/>
      <c r="FZ349" s="55"/>
      <c r="GA349" s="55"/>
      <c r="GB349" s="55"/>
      <c r="GC349" s="55"/>
      <c r="GD349" s="55"/>
      <c r="GE349" s="55"/>
      <c r="GF349" s="55"/>
      <c r="GG349" s="55"/>
      <c r="GH349" s="55"/>
      <c r="GI349" s="55"/>
      <c r="GJ349" s="55"/>
      <c r="GK349" s="55"/>
      <c r="GL349" s="55"/>
      <c r="GM349" s="55"/>
      <c r="GN349" s="55"/>
      <c r="GO349" s="55"/>
      <c r="GP349" s="55"/>
      <c r="GQ349" s="55"/>
      <c r="GR349" s="55"/>
      <c r="GS349" s="55"/>
      <c r="GT349" s="55"/>
      <c r="GU349" s="55"/>
      <c r="GV349" s="55"/>
      <c r="GW349" s="55"/>
      <c r="GX349" s="55"/>
      <c r="GY349" s="55"/>
      <c r="GZ349" s="55"/>
      <c r="HA349" s="55"/>
      <c r="HB349" s="55"/>
      <c r="HC349" s="55"/>
      <c r="HD349" s="55"/>
      <c r="HE349" s="55"/>
      <c r="HF349" s="55"/>
      <c r="HG349" s="55"/>
      <c r="HH349" s="55"/>
      <c r="HI349" s="55"/>
      <c r="HJ349" s="55"/>
      <c r="HK349" s="55"/>
      <c r="HL349" s="55"/>
      <c r="HM349" s="55"/>
      <c r="HN349" s="55"/>
      <c r="HO349" s="55"/>
      <c r="HP349" s="55"/>
      <c r="HQ349" s="55"/>
      <c r="HR349" s="55"/>
    </row>
    <row r="350" spans="1:226" s="56" customFormat="1" ht="16.5" customHeight="1" x14ac:dyDescent="0.25">
      <c r="A350" s="48">
        <f t="shared" si="18"/>
        <v>349</v>
      </c>
      <c r="B350" s="49">
        <v>44287</v>
      </c>
      <c r="C350" s="50">
        <f>'CÁLCULO BENEFÍCIO'!D351</f>
        <v>0.31</v>
      </c>
      <c r="D350" s="51">
        <f>ROUND(1+C350/100,6)</f>
        <v>1.0031000000000001</v>
      </c>
      <c r="E350" s="51">
        <f>ROUND(PRODUCT(D$350:$D350),6)</f>
        <v>1.0031000000000001</v>
      </c>
      <c r="F350" s="37">
        <v>10000</v>
      </c>
      <c r="G350" s="21">
        <f t="shared" si="32"/>
        <v>10031</v>
      </c>
      <c r="H350" s="60"/>
      <c r="I350" s="15"/>
      <c r="J350" s="30"/>
      <c r="K350" s="30"/>
      <c r="L350" s="28"/>
      <c r="M350" s="61"/>
      <c r="N350" s="16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  <c r="CQ350" s="55"/>
      <c r="CR350" s="55"/>
      <c r="CS350" s="55"/>
      <c r="CT350" s="55"/>
      <c r="CU350" s="55"/>
      <c r="CV350" s="55"/>
      <c r="CW350" s="55"/>
      <c r="CX350" s="55"/>
      <c r="CY350" s="55"/>
      <c r="CZ350" s="55"/>
      <c r="DA350" s="55"/>
      <c r="DB350" s="55"/>
      <c r="DC350" s="55"/>
      <c r="DD350" s="55"/>
      <c r="DE350" s="55"/>
      <c r="DF350" s="55"/>
      <c r="DG350" s="55"/>
      <c r="DH350" s="55"/>
      <c r="DI350" s="55"/>
      <c r="DJ350" s="55"/>
      <c r="DK350" s="55"/>
      <c r="DL350" s="55"/>
      <c r="DM350" s="55"/>
      <c r="DN350" s="55"/>
      <c r="DO350" s="55"/>
      <c r="DP350" s="55"/>
      <c r="DQ350" s="55"/>
      <c r="DR350" s="55"/>
      <c r="DS350" s="55"/>
      <c r="DT350" s="55"/>
      <c r="DU350" s="55"/>
      <c r="DV350" s="55"/>
      <c r="DW350" s="55"/>
      <c r="DX350" s="55"/>
      <c r="DY350" s="55"/>
      <c r="DZ350" s="55"/>
      <c r="EA350" s="55"/>
      <c r="EB350" s="55"/>
      <c r="EC350" s="55"/>
      <c r="ED350" s="55"/>
      <c r="EE350" s="55"/>
      <c r="EF350" s="55"/>
      <c r="EG350" s="55"/>
      <c r="EH350" s="55"/>
      <c r="EI350" s="55"/>
      <c r="EJ350" s="55"/>
      <c r="EK350" s="55"/>
      <c r="EL350" s="55"/>
      <c r="EM350" s="55"/>
      <c r="EN350" s="55"/>
      <c r="EO350" s="55"/>
      <c r="EP350" s="55"/>
      <c r="EQ350" s="55"/>
      <c r="ER350" s="55"/>
      <c r="ES350" s="55"/>
      <c r="ET350" s="55"/>
      <c r="EU350" s="55"/>
      <c r="EV350" s="55"/>
      <c r="EW350" s="55"/>
      <c r="EX350" s="55"/>
      <c r="EY350" s="55"/>
      <c r="EZ350" s="55"/>
      <c r="FA350" s="55"/>
      <c r="FB350" s="55"/>
      <c r="FC350" s="55"/>
      <c r="FD350" s="55"/>
      <c r="FE350" s="55"/>
      <c r="FF350" s="55"/>
      <c r="FG350" s="55"/>
      <c r="FH350" s="55"/>
      <c r="FI350" s="55"/>
      <c r="FJ350" s="55"/>
      <c r="FK350" s="55"/>
      <c r="FL350" s="55"/>
      <c r="FM350" s="55"/>
      <c r="FN350" s="55"/>
      <c r="FO350" s="55"/>
      <c r="FP350" s="55"/>
      <c r="FQ350" s="55"/>
      <c r="FR350" s="55"/>
      <c r="FS350" s="55"/>
      <c r="FT350" s="55"/>
      <c r="FU350" s="55"/>
      <c r="FV350" s="55"/>
      <c r="FW350" s="55"/>
      <c r="FX350" s="55"/>
      <c r="FY350" s="55"/>
      <c r="FZ350" s="55"/>
      <c r="GA350" s="55"/>
      <c r="GB350" s="55"/>
      <c r="GC350" s="55"/>
      <c r="GD350" s="55"/>
      <c r="GE350" s="55"/>
      <c r="GF350" s="55"/>
      <c r="GG350" s="55"/>
      <c r="GH350" s="55"/>
      <c r="GI350" s="55"/>
      <c r="GJ350" s="55"/>
      <c r="GK350" s="55"/>
      <c r="GL350" s="55"/>
      <c r="GM350" s="55"/>
      <c r="GN350" s="55"/>
      <c r="GO350" s="55"/>
      <c r="GP350" s="55"/>
      <c r="GQ350" s="55"/>
      <c r="GR350" s="55"/>
      <c r="GS350" s="55"/>
      <c r="GT350" s="55"/>
      <c r="GU350" s="55"/>
      <c r="GV350" s="55"/>
      <c r="GW350" s="55"/>
      <c r="GX350" s="55"/>
      <c r="GY350" s="55"/>
      <c r="GZ350" s="55"/>
      <c r="HA350" s="55"/>
      <c r="HB350" s="55"/>
      <c r="HC350" s="55"/>
      <c r="HD350" s="55"/>
      <c r="HE350" s="55"/>
      <c r="HF350" s="55"/>
      <c r="HG350" s="55"/>
      <c r="HH350" s="55"/>
      <c r="HI350" s="55"/>
      <c r="HJ350" s="55"/>
      <c r="HK350" s="55"/>
      <c r="HL350" s="55"/>
      <c r="HM350" s="55"/>
      <c r="HN350" s="55"/>
      <c r="HO350" s="55"/>
      <c r="HP350" s="55"/>
      <c r="HQ350" s="55"/>
      <c r="HR350" s="55"/>
    </row>
    <row r="351" spans="1:226" s="56" customFormat="1" ht="16.5" customHeight="1" x14ac:dyDescent="0.25">
      <c r="A351" s="48">
        <f t="shared" si="18"/>
        <v>350</v>
      </c>
      <c r="B351" s="49">
        <v>44317</v>
      </c>
      <c r="C351" s="50">
        <f>'CÁLCULO BENEFÍCIO'!D352</f>
        <v>0.83</v>
      </c>
      <c r="D351" s="51">
        <f>ROUND(1+C351/100,6)</f>
        <v>1.0083</v>
      </c>
      <c r="E351" s="51">
        <f>ROUND(PRODUCT(D$351:$D351),6)</f>
        <v>1.0083</v>
      </c>
      <c r="F351" s="37">
        <v>10000</v>
      </c>
      <c r="G351" s="21">
        <f t="shared" si="32"/>
        <v>10083</v>
      </c>
      <c r="H351" s="60"/>
      <c r="I351" s="15"/>
      <c r="J351" s="30"/>
      <c r="K351" s="30"/>
      <c r="L351" s="28"/>
      <c r="M351" s="61"/>
      <c r="N351" s="16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  <c r="CQ351" s="55"/>
      <c r="CR351" s="55"/>
      <c r="CS351" s="55"/>
      <c r="CT351" s="55"/>
      <c r="CU351" s="55"/>
      <c r="CV351" s="55"/>
      <c r="CW351" s="55"/>
      <c r="CX351" s="55"/>
      <c r="CY351" s="55"/>
      <c r="CZ351" s="55"/>
      <c r="DA351" s="55"/>
      <c r="DB351" s="55"/>
      <c r="DC351" s="55"/>
      <c r="DD351" s="55"/>
      <c r="DE351" s="55"/>
      <c r="DF351" s="55"/>
      <c r="DG351" s="55"/>
      <c r="DH351" s="55"/>
      <c r="DI351" s="55"/>
      <c r="DJ351" s="55"/>
      <c r="DK351" s="55"/>
      <c r="DL351" s="55"/>
      <c r="DM351" s="55"/>
      <c r="DN351" s="55"/>
      <c r="DO351" s="55"/>
      <c r="DP351" s="55"/>
      <c r="DQ351" s="55"/>
      <c r="DR351" s="55"/>
      <c r="DS351" s="55"/>
      <c r="DT351" s="55"/>
      <c r="DU351" s="55"/>
      <c r="DV351" s="55"/>
      <c r="DW351" s="55"/>
      <c r="DX351" s="55"/>
      <c r="DY351" s="55"/>
      <c r="DZ351" s="55"/>
      <c r="EA351" s="55"/>
      <c r="EB351" s="55"/>
      <c r="EC351" s="55"/>
      <c r="ED351" s="55"/>
      <c r="EE351" s="55"/>
      <c r="EF351" s="55"/>
      <c r="EG351" s="55"/>
      <c r="EH351" s="55"/>
      <c r="EI351" s="55"/>
      <c r="EJ351" s="55"/>
      <c r="EK351" s="55"/>
      <c r="EL351" s="55"/>
      <c r="EM351" s="55"/>
      <c r="EN351" s="55"/>
      <c r="EO351" s="55"/>
      <c r="EP351" s="55"/>
      <c r="EQ351" s="55"/>
      <c r="ER351" s="55"/>
      <c r="ES351" s="55"/>
      <c r="ET351" s="55"/>
      <c r="EU351" s="55"/>
      <c r="EV351" s="55"/>
      <c r="EW351" s="55"/>
      <c r="EX351" s="55"/>
      <c r="EY351" s="55"/>
      <c r="EZ351" s="55"/>
      <c r="FA351" s="55"/>
      <c r="FB351" s="55"/>
      <c r="FC351" s="55"/>
      <c r="FD351" s="55"/>
      <c r="FE351" s="55"/>
      <c r="FF351" s="55"/>
      <c r="FG351" s="55"/>
      <c r="FH351" s="55"/>
      <c r="FI351" s="55"/>
      <c r="FJ351" s="55"/>
      <c r="FK351" s="55"/>
      <c r="FL351" s="55"/>
      <c r="FM351" s="55"/>
      <c r="FN351" s="55"/>
      <c r="FO351" s="55"/>
      <c r="FP351" s="55"/>
      <c r="FQ351" s="55"/>
      <c r="FR351" s="55"/>
      <c r="FS351" s="55"/>
      <c r="FT351" s="55"/>
      <c r="FU351" s="55"/>
      <c r="FV351" s="55"/>
      <c r="FW351" s="55"/>
      <c r="FX351" s="55"/>
      <c r="FY351" s="55"/>
      <c r="FZ351" s="55"/>
      <c r="GA351" s="55"/>
      <c r="GB351" s="55"/>
      <c r="GC351" s="55"/>
      <c r="GD351" s="55"/>
      <c r="GE351" s="55"/>
      <c r="GF351" s="55"/>
      <c r="GG351" s="55"/>
      <c r="GH351" s="55"/>
      <c r="GI351" s="55"/>
      <c r="GJ351" s="55"/>
      <c r="GK351" s="55"/>
      <c r="GL351" s="55"/>
      <c r="GM351" s="55"/>
      <c r="GN351" s="55"/>
      <c r="GO351" s="55"/>
      <c r="GP351" s="55"/>
      <c r="GQ351" s="55"/>
      <c r="GR351" s="55"/>
      <c r="GS351" s="55"/>
      <c r="GT351" s="55"/>
      <c r="GU351" s="55"/>
      <c r="GV351" s="55"/>
      <c r="GW351" s="55"/>
      <c r="GX351" s="55"/>
      <c r="GY351" s="55"/>
      <c r="GZ351" s="55"/>
      <c r="HA351" s="55"/>
      <c r="HB351" s="55"/>
      <c r="HC351" s="55"/>
      <c r="HD351" s="55"/>
      <c r="HE351" s="55"/>
      <c r="HF351" s="55"/>
      <c r="HG351" s="55"/>
      <c r="HH351" s="55"/>
      <c r="HI351" s="55"/>
      <c r="HJ351" s="55"/>
      <c r="HK351" s="55"/>
      <c r="HL351" s="55"/>
      <c r="HM351" s="55"/>
      <c r="HN351" s="55"/>
      <c r="HO351" s="55"/>
      <c r="HP351" s="55"/>
      <c r="HQ351" s="55"/>
      <c r="HR351" s="55"/>
    </row>
    <row r="352" spans="1:226" s="56" customFormat="1" ht="16.5" customHeight="1" x14ac:dyDescent="0.25">
      <c r="A352" s="48"/>
      <c r="B352" s="49"/>
      <c r="C352" s="50"/>
      <c r="D352" s="51"/>
      <c r="E352" s="51"/>
      <c r="F352" s="37"/>
      <c r="G352" s="21"/>
      <c r="H352" s="60"/>
      <c r="I352" s="15"/>
      <c r="J352" s="30"/>
      <c r="K352" s="30"/>
      <c r="L352" s="28"/>
      <c r="M352" s="61"/>
      <c r="N352" s="16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5"/>
      <c r="DB352" s="55"/>
      <c r="DC352" s="55"/>
      <c r="DD352" s="55"/>
      <c r="DE352" s="55"/>
      <c r="DF352" s="55"/>
      <c r="DG352" s="55"/>
      <c r="DH352" s="55"/>
      <c r="DI352" s="55"/>
      <c r="DJ352" s="55"/>
      <c r="DK352" s="55"/>
      <c r="DL352" s="55"/>
      <c r="DM352" s="55"/>
      <c r="DN352" s="55"/>
      <c r="DO352" s="55"/>
      <c r="DP352" s="55"/>
      <c r="DQ352" s="55"/>
      <c r="DR352" s="55"/>
      <c r="DS352" s="55"/>
      <c r="DT352" s="55"/>
      <c r="DU352" s="55"/>
      <c r="DV352" s="55"/>
      <c r="DW352" s="55"/>
      <c r="DX352" s="55"/>
      <c r="DY352" s="55"/>
      <c r="DZ352" s="55"/>
      <c r="EA352" s="55"/>
      <c r="EB352" s="55"/>
      <c r="EC352" s="55"/>
      <c r="ED352" s="55"/>
      <c r="EE352" s="55"/>
      <c r="EF352" s="55"/>
      <c r="EG352" s="55"/>
      <c r="EH352" s="55"/>
      <c r="EI352" s="55"/>
      <c r="EJ352" s="55"/>
      <c r="EK352" s="55"/>
      <c r="EL352" s="55"/>
      <c r="EM352" s="55"/>
      <c r="EN352" s="55"/>
      <c r="EO352" s="55"/>
      <c r="EP352" s="55"/>
      <c r="EQ352" s="55"/>
      <c r="ER352" s="55"/>
      <c r="ES352" s="55"/>
      <c r="ET352" s="55"/>
      <c r="EU352" s="55"/>
      <c r="EV352" s="55"/>
      <c r="EW352" s="55"/>
      <c r="EX352" s="55"/>
      <c r="EY352" s="55"/>
      <c r="EZ352" s="55"/>
      <c r="FA352" s="55"/>
      <c r="FB352" s="55"/>
      <c r="FC352" s="55"/>
      <c r="FD352" s="55"/>
      <c r="FE352" s="55"/>
      <c r="FF352" s="55"/>
      <c r="FG352" s="55"/>
      <c r="FH352" s="55"/>
      <c r="FI352" s="55"/>
      <c r="FJ352" s="55"/>
      <c r="FK352" s="55"/>
      <c r="FL352" s="55"/>
      <c r="FM352" s="55"/>
      <c r="FN352" s="55"/>
      <c r="FO352" s="55"/>
      <c r="FP352" s="55"/>
      <c r="FQ352" s="55"/>
      <c r="FR352" s="55"/>
      <c r="FS352" s="55"/>
      <c r="FT352" s="55"/>
      <c r="FU352" s="55"/>
      <c r="FV352" s="55"/>
      <c r="FW352" s="55"/>
      <c r="FX352" s="55"/>
      <c r="FY352" s="55"/>
      <c r="FZ352" s="55"/>
      <c r="GA352" s="55"/>
      <c r="GB352" s="55"/>
      <c r="GC352" s="55"/>
      <c r="GD352" s="55"/>
      <c r="GE352" s="55"/>
      <c r="GF352" s="55"/>
      <c r="GG352" s="55"/>
      <c r="GH352" s="55"/>
      <c r="GI352" s="55"/>
      <c r="GJ352" s="55"/>
      <c r="GK352" s="55"/>
      <c r="GL352" s="55"/>
      <c r="GM352" s="55"/>
      <c r="GN352" s="55"/>
      <c r="GO352" s="55"/>
      <c r="GP352" s="55"/>
      <c r="GQ352" s="55"/>
      <c r="GR352" s="55"/>
      <c r="GS352" s="55"/>
      <c r="GT352" s="55"/>
      <c r="GU352" s="55"/>
      <c r="GV352" s="55"/>
      <c r="GW352" s="55"/>
      <c r="GX352" s="55"/>
      <c r="GY352" s="55"/>
      <c r="GZ352" s="55"/>
      <c r="HA352" s="55"/>
      <c r="HB352" s="55"/>
      <c r="HC352" s="55"/>
      <c r="HD352" s="55"/>
      <c r="HE352" s="55"/>
      <c r="HF352" s="55"/>
      <c r="HG352" s="55"/>
      <c r="HH352" s="55"/>
      <c r="HI352" s="55"/>
      <c r="HJ352" s="55"/>
      <c r="HK352" s="55"/>
      <c r="HL352" s="55"/>
      <c r="HM352" s="55"/>
      <c r="HN352" s="55"/>
      <c r="HO352" s="55"/>
      <c r="HP352" s="55"/>
      <c r="HQ352" s="55"/>
      <c r="HR352" s="55"/>
    </row>
    <row r="353" spans="1:14" ht="15" customHeight="1" x14ac:dyDescent="0.25">
      <c r="A353" s="202" t="s">
        <v>7</v>
      </c>
      <c r="B353" s="203"/>
      <c r="C353" s="203"/>
      <c r="D353" s="203"/>
      <c r="E353" s="203"/>
      <c r="F353" s="203"/>
      <c r="G353" s="68" cm="1">
        <f t="array" ref="G353">SUMPRODUCT((G2:G351&gt;=LARGE(G2:G351,ROUNDDOWN(COUNTIF(G2:G351,"&gt;0")*80%,0)))*G2:G351)/ROUNDDOWN(COUNTIF(G2:G351,"&gt;0")*80%,0)</f>
        <v>10590.769999999999</v>
      </c>
      <c r="H353" s="60"/>
      <c r="I353" s="15"/>
      <c r="J353" s="30"/>
      <c r="K353" s="30"/>
      <c r="L353" s="28"/>
      <c r="M353" s="67"/>
      <c r="N353" s="16"/>
    </row>
    <row r="354" spans="1:14" ht="15" customHeight="1" x14ac:dyDescent="0.25">
      <c r="A354" s="206" t="s">
        <v>22</v>
      </c>
      <c r="B354" s="175"/>
      <c r="C354" s="175"/>
      <c r="D354" s="175"/>
      <c r="E354" s="175"/>
      <c r="F354" s="175"/>
      <c r="G354" s="69">
        <f>'CÁLCULO BENEFÍCIO'!I363</f>
        <v>6433.57</v>
      </c>
      <c r="H354" s="60"/>
      <c r="I354" s="15"/>
      <c r="J354" s="60"/>
      <c r="K354" s="60"/>
      <c r="L354" s="16"/>
      <c r="M354" s="67"/>
      <c r="N354" s="16"/>
    </row>
    <row r="355" spans="1:14" ht="15.75" customHeight="1" x14ac:dyDescent="0.25">
      <c r="A355" s="202" t="s">
        <v>14</v>
      </c>
      <c r="B355" s="203"/>
      <c r="C355" s="203"/>
      <c r="D355" s="203"/>
      <c r="E355" s="203"/>
      <c r="F355" s="203"/>
      <c r="G355" s="70">
        <f>G353+G354</f>
        <v>17024.339999999997</v>
      </c>
      <c r="H355" s="60"/>
      <c r="I355" s="60"/>
      <c r="J355" s="60"/>
      <c r="K355" s="60"/>
      <c r="L355" s="16"/>
      <c r="M355" s="67"/>
      <c r="N355" s="16"/>
    </row>
    <row r="356" spans="1:14" ht="15.75" customHeight="1" x14ac:dyDescent="0.25">
      <c r="A356" s="71"/>
      <c r="B356" s="72"/>
      <c r="C356" s="73"/>
      <c r="D356" s="73"/>
      <c r="E356" s="73"/>
      <c r="F356" s="74"/>
      <c r="G356" s="73"/>
      <c r="H356" s="60"/>
      <c r="I356" s="60"/>
      <c r="J356" s="60"/>
      <c r="K356" s="60"/>
      <c r="L356" s="16"/>
      <c r="M356" s="67"/>
      <c r="N356" s="83"/>
    </row>
    <row r="357" spans="1:14" s="97" customFormat="1" ht="15.75" customHeight="1" x14ac:dyDescent="0.25">
      <c r="A357" s="207" t="s">
        <v>19</v>
      </c>
      <c r="B357" s="208"/>
      <c r="C357" s="208"/>
      <c r="D357" s="208"/>
      <c r="E357" s="208"/>
      <c r="F357" s="208"/>
      <c r="G357" s="209"/>
      <c r="H357" s="93"/>
      <c r="I357" s="93"/>
      <c r="J357" s="93"/>
      <c r="K357" s="93"/>
      <c r="L357" s="94"/>
      <c r="M357" s="95"/>
      <c r="N357" s="96"/>
    </row>
    <row r="358" spans="1:14" s="36" customFormat="1" ht="15.75" customHeight="1" x14ac:dyDescent="0.25">
      <c r="A358" s="210" t="s">
        <v>15</v>
      </c>
      <c r="B358" s="211"/>
      <c r="C358" s="211"/>
      <c r="D358" s="211"/>
      <c r="E358" s="211"/>
      <c r="F358" s="91" t="s">
        <v>11</v>
      </c>
      <c r="G358" s="87"/>
      <c r="H358" s="60"/>
      <c r="I358" s="199" t="s">
        <v>13</v>
      </c>
      <c r="J358" s="199"/>
      <c r="K358" s="199"/>
      <c r="L358" s="199"/>
      <c r="M358" s="199"/>
      <c r="N358" s="16"/>
    </row>
    <row r="359" spans="1:14" s="36" customFormat="1" ht="15.75" customHeight="1" thickBot="1" x14ac:dyDescent="0.3">
      <c r="A359" s="210"/>
      <c r="B359" s="211"/>
      <c r="C359" s="211"/>
      <c r="D359" s="211"/>
      <c r="E359" s="211"/>
      <c r="F359" s="91" t="s">
        <v>12</v>
      </c>
      <c r="G359" s="75">
        <f>COUNTIF(G2:G351,"&gt;0")</f>
        <v>19</v>
      </c>
      <c r="H359" s="60"/>
      <c r="I359" s="84"/>
      <c r="J359" s="85"/>
      <c r="K359" s="85"/>
      <c r="L359" s="85"/>
      <c r="M359" s="85"/>
      <c r="N359" s="16"/>
    </row>
    <row r="360" spans="1:14" s="36" customFormat="1" ht="15.75" customHeight="1" thickBot="1" x14ac:dyDescent="0.3">
      <c r="A360" s="210"/>
      <c r="B360" s="211"/>
      <c r="C360" s="211"/>
      <c r="D360" s="211"/>
      <c r="E360" s="211"/>
      <c r="F360" s="91" t="s">
        <v>10</v>
      </c>
      <c r="G360" s="86">
        <f>G358+G359</f>
        <v>19</v>
      </c>
      <c r="H360" s="76"/>
      <c r="I360" s="67"/>
      <c r="J360" s="67"/>
      <c r="K360" s="67"/>
      <c r="L360" s="67"/>
      <c r="M360" s="67"/>
      <c r="N360" s="16"/>
    </row>
    <row r="361" spans="1:14" s="36" customFormat="1" ht="15.75" customHeight="1" thickBot="1" x14ac:dyDescent="0.3">
      <c r="A361" s="200" t="s">
        <v>18</v>
      </c>
      <c r="B361" s="201"/>
      <c r="C361" s="201"/>
      <c r="D361" s="201"/>
      <c r="E361" s="201"/>
      <c r="F361" s="201"/>
      <c r="G361" s="77">
        <v>390</v>
      </c>
      <c r="H361" s="76"/>
      <c r="I361" s="67"/>
      <c r="J361" s="67"/>
      <c r="K361" s="67"/>
      <c r="L361" s="67"/>
      <c r="M361" s="67"/>
      <c r="N361" s="16"/>
    </row>
    <row r="362" spans="1:14" s="36" customFormat="1" ht="16.5" thickBot="1" x14ac:dyDescent="0.3">
      <c r="A362" s="200" t="s">
        <v>17</v>
      </c>
      <c r="B362" s="201"/>
      <c r="C362" s="201"/>
      <c r="D362" s="201"/>
      <c r="E362" s="201"/>
      <c r="F362" s="201"/>
      <c r="G362" s="78">
        <f>G360/G361</f>
        <v>4.8717948717948718E-2</v>
      </c>
      <c r="H362" s="76"/>
      <c r="I362" s="67"/>
      <c r="J362" s="67"/>
      <c r="K362" s="67"/>
      <c r="L362" s="67"/>
      <c r="M362" s="67"/>
      <c r="N362" s="16"/>
    </row>
    <row r="363" spans="1:14" s="36" customFormat="1" ht="15.75" customHeight="1" thickBot="1" x14ac:dyDescent="0.3">
      <c r="A363" s="204" t="s">
        <v>16</v>
      </c>
      <c r="B363" s="205"/>
      <c r="C363" s="205"/>
      <c r="D363" s="205"/>
      <c r="E363" s="205"/>
      <c r="F363" s="205"/>
      <c r="G363" s="92">
        <f>G362*G355</f>
        <v>829.39092307692295</v>
      </c>
      <c r="H363" s="67"/>
      <c r="I363" s="67"/>
      <c r="J363" s="67"/>
      <c r="K363" s="67"/>
      <c r="L363" s="67"/>
      <c r="M363" s="67"/>
      <c r="N363" s="16"/>
    </row>
    <row r="364" spans="1:14" s="79" customFormat="1" ht="15.75" customHeight="1" x14ac:dyDescent="0.25">
      <c r="A364" s="196" t="s">
        <v>20</v>
      </c>
      <c r="B364" s="197"/>
      <c r="C364" s="197"/>
      <c r="D364" s="197"/>
      <c r="E364" s="197"/>
      <c r="F364" s="197"/>
      <c r="G364" s="197"/>
      <c r="H364" s="197"/>
      <c r="I364" s="197"/>
      <c r="J364" s="198"/>
      <c r="K364" s="67"/>
      <c r="L364" s="67"/>
      <c r="M364" s="67"/>
      <c r="N364" s="16"/>
    </row>
    <row r="365" spans="1:14" x14ac:dyDescent="0.2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x14ac:dyDescent="0.25">
      <c r="A366" s="195" t="s">
        <v>24</v>
      </c>
      <c r="B366" s="195"/>
      <c r="C366" s="195"/>
      <c r="D366" s="195"/>
      <c r="E366" s="195"/>
      <c r="F366" s="195"/>
      <c r="G366" s="195"/>
    </row>
    <row r="367" spans="1:14" x14ac:dyDescent="0.25">
      <c r="A367" s="195"/>
      <c r="B367" s="195"/>
      <c r="C367" s="195"/>
      <c r="D367" s="195"/>
      <c r="E367" s="195"/>
      <c r="F367" s="195"/>
      <c r="G367" s="195"/>
    </row>
    <row r="368" spans="1:14" ht="15" customHeight="1" x14ac:dyDescent="0.25">
      <c r="A368" s="195"/>
      <c r="B368" s="195"/>
      <c r="C368" s="195"/>
      <c r="D368" s="195"/>
      <c r="E368" s="195"/>
      <c r="F368" s="195"/>
      <c r="G368" s="195"/>
    </row>
    <row r="369" spans="1:7" x14ac:dyDescent="0.25">
      <c r="A369" s="195"/>
      <c r="B369" s="195"/>
      <c r="C369" s="195"/>
      <c r="D369" s="195"/>
      <c r="E369" s="195"/>
      <c r="F369" s="195"/>
      <c r="G369" s="195"/>
    </row>
    <row r="370" spans="1:7" x14ac:dyDescent="0.25">
      <c r="A370" s="195"/>
      <c r="B370" s="195"/>
      <c r="C370" s="195"/>
      <c r="D370" s="195"/>
      <c r="E370" s="195"/>
      <c r="F370" s="195"/>
      <c r="G370" s="195"/>
    </row>
    <row r="376" spans="1:7" x14ac:dyDescent="0.25">
      <c r="E376" s="8"/>
    </row>
  </sheetData>
  <mergeCells count="11">
    <mergeCell ref="A366:G370"/>
    <mergeCell ref="A364:J364"/>
    <mergeCell ref="I358:M358"/>
    <mergeCell ref="A361:F361"/>
    <mergeCell ref="A353:F353"/>
    <mergeCell ref="A362:F362"/>
    <mergeCell ref="A363:F363"/>
    <mergeCell ref="A354:F354"/>
    <mergeCell ref="A355:F355"/>
    <mergeCell ref="A357:G357"/>
    <mergeCell ref="A358:E36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D5E5B-782E-4AE3-9F61-3F5FCF27B0F4}">
  <sheetPr codeName="Planilha3"/>
  <dimension ref="A1:O369"/>
  <sheetViews>
    <sheetView topLeftCell="A339" workbookViewId="0">
      <selection activeCell="A370" sqref="A370"/>
    </sheetView>
  </sheetViews>
  <sheetFormatPr defaultRowHeight="15" x14ac:dyDescent="0.25"/>
  <cols>
    <col min="2" max="2" width="10.85546875" customWidth="1"/>
    <col min="5" max="5" width="13.42578125" customWidth="1"/>
    <col min="6" max="6" width="22.28515625" customWidth="1"/>
    <col min="7" max="7" width="20.85546875" customWidth="1"/>
    <col min="8" max="8" width="4.5703125" style="125" customWidth="1"/>
  </cols>
  <sheetData>
    <row r="1" spans="1:8" ht="32.25" thickBot="1" x14ac:dyDescent="0.3">
      <c r="A1" s="2" t="s">
        <v>8</v>
      </c>
      <c r="B1" s="3" t="s">
        <v>6</v>
      </c>
      <c r="C1" s="3" t="s">
        <v>3</v>
      </c>
      <c r="D1" s="3" t="s">
        <v>0</v>
      </c>
      <c r="E1" s="3" t="s">
        <v>5</v>
      </c>
      <c r="F1" s="4" t="s">
        <v>9</v>
      </c>
      <c r="G1" s="5" t="s">
        <v>4</v>
      </c>
      <c r="H1" s="109"/>
    </row>
    <row r="2" spans="1:8" ht="15.75" x14ac:dyDescent="0.25">
      <c r="A2" s="9">
        <v>1</v>
      </c>
      <c r="B2" s="10">
        <v>34516</v>
      </c>
      <c r="C2" s="11">
        <v>6.8401591060201401</v>
      </c>
      <c r="D2" s="12">
        <f>ROUND(1+C2/100,6)</f>
        <v>1.0684020000000001</v>
      </c>
      <c r="E2" s="51">
        <f>ROUND(PRODUCT(D2:$D$350),6)</f>
        <v>6.6400100000000002</v>
      </c>
      <c r="F2" s="13"/>
      <c r="G2" s="14">
        <f t="shared" ref="G2:G71" si="0">ROUND(F2*E2,2)</f>
        <v>0</v>
      </c>
      <c r="H2" s="110"/>
    </row>
    <row r="3" spans="1:8" ht="15.75" x14ac:dyDescent="0.25">
      <c r="A3" s="101">
        <f>A2+1</f>
        <v>2</v>
      </c>
      <c r="B3" s="17">
        <v>34547</v>
      </c>
      <c r="C3" s="18">
        <v>1.8604041793586878</v>
      </c>
      <c r="D3" s="19">
        <f t="shared" ref="D3:D71" si="1">ROUND(1+C3/100,6)</f>
        <v>1.0186040000000001</v>
      </c>
      <c r="E3" s="51">
        <f>ROUND(PRODUCT(D3:$D$350),6)</f>
        <v>6.2148979999999998</v>
      </c>
      <c r="F3" s="20"/>
      <c r="G3" s="21">
        <f t="shared" si="0"/>
        <v>0</v>
      </c>
      <c r="H3" s="110"/>
    </row>
    <row r="4" spans="1:8" ht="15.75" x14ac:dyDescent="0.25">
      <c r="A4" s="101">
        <f t="shared" ref="A4:A67" si="2">A3+1</f>
        <v>3</v>
      </c>
      <c r="B4" s="17">
        <v>34578</v>
      </c>
      <c r="C4" s="18">
        <v>1.5295239932687998</v>
      </c>
      <c r="D4" s="19">
        <f t="shared" si="1"/>
        <v>1.0152950000000001</v>
      </c>
      <c r="E4" s="51">
        <f>ROUND(PRODUCT(D4:$D$350),6)</f>
        <v>6.101388</v>
      </c>
      <c r="F4" s="20"/>
      <c r="G4" s="21">
        <f t="shared" si="0"/>
        <v>0</v>
      </c>
      <c r="H4" s="110"/>
    </row>
    <row r="5" spans="1:8" ht="15.75" x14ac:dyDescent="0.25">
      <c r="A5" s="101">
        <f t="shared" si="2"/>
        <v>4</v>
      </c>
      <c r="B5" s="17">
        <v>34608</v>
      </c>
      <c r="C5" s="18">
        <v>2.620244077530498</v>
      </c>
      <c r="D5" s="19">
        <f t="shared" si="1"/>
        <v>1.0262020000000001</v>
      </c>
      <c r="E5" s="51">
        <f>ROUND(PRODUCT(D5:$D$350),6)</f>
        <v>6.0094729999999998</v>
      </c>
      <c r="F5" s="20"/>
      <c r="G5" s="21">
        <f t="shared" si="0"/>
        <v>0</v>
      </c>
      <c r="H5" s="110"/>
    </row>
    <row r="6" spans="1:8" ht="15.75" x14ac:dyDescent="0.25">
      <c r="A6" s="101">
        <f t="shared" si="2"/>
        <v>5</v>
      </c>
      <c r="B6" s="17">
        <v>34639</v>
      </c>
      <c r="C6" s="18">
        <v>2.8094973561302972</v>
      </c>
      <c r="D6" s="19">
        <f t="shared" si="1"/>
        <v>1.028095</v>
      </c>
      <c r="E6" s="51">
        <f>ROUND(PRODUCT(D6:$D$350),6)</f>
        <v>5.856033</v>
      </c>
      <c r="F6" s="20"/>
      <c r="G6" s="21">
        <f t="shared" si="0"/>
        <v>0</v>
      </c>
      <c r="H6" s="110"/>
    </row>
    <row r="7" spans="1:8" ht="22.5" customHeight="1" x14ac:dyDescent="0.25">
      <c r="A7" s="102">
        <f t="shared" si="2"/>
        <v>6</v>
      </c>
      <c r="B7" s="22" t="s">
        <v>2</v>
      </c>
      <c r="C7" s="23">
        <f>C8</f>
        <v>1.7100773487296994</v>
      </c>
      <c r="D7" s="24" t="s">
        <v>1</v>
      </c>
      <c r="E7" s="51">
        <f>ROUND(PRODUCT(D7:$D$350),6)</f>
        <v>5.6960040000000003</v>
      </c>
      <c r="F7" s="25"/>
      <c r="G7" s="26">
        <f t="shared" si="0"/>
        <v>0</v>
      </c>
      <c r="H7" s="115"/>
    </row>
    <row r="8" spans="1:8" ht="15.75" x14ac:dyDescent="0.25">
      <c r="A8" s="101">
        <f t="shared" si="2"/>
        <v>7</v>
      </c>
      <c r="B8" s="17">
        <v>34669</v>
      </c>
      <c r="C8" s="18">
        <v>1.7100773487296994</v>
      </c>
      <c r="D8" s="19">
        <f t="shared" si="1"/>
        <v>1.017101</v>
      </c>
      <c r="E8" s="51">
        <f>ROUND(PRODUCT(D8:$D$350),6)</f>
        <v>5.6960040000000003</v>
      </c>
      <c r="F8" s="20"/>
      <c r="G8" s="21">
        <f t="shared" si="0"/>
        <v>0</v>
      </c>
      <c r="H8" s="110"/>
    </row>
    <row r="9" spans="1:8" ht="15.75" x14ac:dyDescent="0.25">
      <c r="A9" s="101">
        <f t="shared" si="2"/>
        <v>8</v>
      </c>
      <c r="B9" s="17">
        <v>34700</v>
      </c>
      <c r="C9" s="18">
        <v>1.7000177085177981</v>
      </c>
      <c r="D9" s="19">
        <f t="shared" si="1"/>
        <v>1.0169999999999999</v>
      </c>
      <c r="E9" s="51">
        <f>ROUND(PRODUCT(D9:$D$350),6)</f>
        <v>5.6002349999999996</v>
      </c>
      <c r="F9" s="20"/>
      <c r="G9" s="21">
        <f t="shared" si="0"/>
        <v>0</v>
      </c>
      <c r="H9" s="110"/>
    </row>
    <row r="10" spans="1:8" ht="15.75" x14ac:dyDescent="0.25">
      <c r="A10" s="101">
        <f t="shared" si="2"/>
        <v>9</v>
      </c>
      <c r="B10" s="17">
        <v>34731</v>
      </c>
      <c r="C10" s="18">
        <v>1.0195987385609451</v>
      </c>
      <c r="D10" s="19">
        <f t="shared" si="1"/>
        <v>1.0101960000000001</v>
      </c>
      <c r="E10" s="51">
        <f>ROUND(PRODUCT(D10:$D$350),6)</f>
        <v>5.5066220000000001</v>
      </c>
      <c r="F10" s="20"/>
      <c r="G10" s="21">
        <f t="shared" si="0"/>
        <v>0</v>
      </c>
      <c r="H10" s="110"/>
    </row>
    <row r="11" spans="1:8" ht="15.75" x14ac:dyDescent="0.25">
      <c r="A11" s="101">
        <f t="shared" si="2"/>
        <v>10</v>
      </c>
      <c r="B11" s="17">
        <v>34759</v>
      </c>
      <c r="C11" s="18">
        <v>1.5503504807139912</v>
      </c>
      <c r="D11" s="19">
        <f t="shared" si="1"/>
        <v>1.015504</v>
      </c>
      <c r="E11" s="51">
        <f>ROUND(PRODUCT(D11:$D$350),6)</f>
        <v>5.4510430000000003</v>
      </c>
      <c r="F11" s="20"/>
      <c r="G11" s="21">
        <f t="shared" si="0"/>
        <v>0</v>
      </c>
      <c r="H11" s="110"/>
    </row>
    <row r="12" spans="1:8" ht="15.75" x14ac:dyDescent="0.25">
      <c r="A12" s="101">
        <f t="shared" si="2"/>
        <v>11</v>
      </c>
      <c r="B12" s="17">
        <v>34790</v>
      </c>
      <c r="C12" s="18">
        <v>2.4300000000000002</v>
      </c>
      <c r="D12" s="19">
        <f t="shared" si="1"/>
        <v>1.0243</v>
      </c>
      <c r="E12" s="51">
        <f>ROUND(PRODUCT(D12:$D$350),6)</f>
        <v>5.36782</v>
      </c>
      <c r="F12" s="20"/>
      <c r="G12" s="21">
        <f t="shared" si="0"/>
        <v>0</v>
      </c>
      <c r="H12" s="110"/>
    </row>
    <row r="13" spans="1:8" ht="15.75" x14ac:dyDescent="0.25">
      <c r="A13" s="101">
        <f t="shared" si="2"/>
        <v>12</v>
      </c>
      <c r="B13" s="17">
        <v>34820</v>
      </c>
      <c r="C13" s="18">
        <v>2.67</v>
      </c>
      <c r="D13" s="19">
        <f t="shared" si="1"/>
        <v>1.0266999999999999</v>
      </c>
      <c r="E13" s="51">
        <f>ROUND(PRODUCT(D13:$D$350),6)</f>
        <v>5.2404770000000003</v>
      </c>
      <c r="F13" s="20"/>
      <c r="G13" s="21">
        <f t="shared" si="0"/>
        <v>0</v>
      </c>
      <c r="H13" s="110"/>
    </row>
    <row r="14" spans="1:8" ht="15.75" x14ac:dyDescent="0.25">
      <c r="A14" s="101">
        <f t="shared" si="2"/>
        <v>13</v>
      </c>
      <c r="B14" s="17">
        <v>34851</v>
      </c>
      <c r="C14" s="18">
        <v>2.2599999999999998</v>
      </c>
      <c r="D14" s="19">
        <f t="shared" si="1"/>
        <v>1.0226</v>
      </c>
      <c r="E14" s="51">
        <f>ROUND(PRODUCT(D14:$D$350),6)</f>
        <v>5.1041949999999998</v>
      </c>
      <c r="F14" s="20"/>
      <c r="G14" s="21">
        <f t="shared" si="0"/>
        <v>0</v>
      </c>
      <c r="H14" s="110"/>
    </row>
    <row r="15" spans="1:8" ht="15.75" x14ac:dyDescent="0.25">
      <c r="A15" s="101">
        <f t="shared" si="2"/>
        <v>14</v>
      </c>
      <c r="B15" s="17">
        <v>34881</v>
      </c>
      <c r="C15" s="18">
        <v>2.36</v>
      </c>
      <c r="D15" s="19">
        <f t="shared" si="1"/>
        <v>1.0236000000000001</v>
      </c>
      <c r="E15" s="51">
        <f>ROUND(PRODUCT(D15:$D$350),6)</f>
        <v>4.9913889999999999</v>
      </c>
      <c r="F15" s="20"/>
      <c r="G15" s="21">
        <f t="shared" si="0"/>
        <v>0</v>
      </c>
      <c r="H15" s="110"/>
    </row>
    <row r="16" spans="1:8" ht="15.75" x14ac:dyDescent="0.25">
      <c r="A16" s="101">
        <f t="shared" si="2"/>
        <v>15</v>
      </c>
      <c r="B16" s="17">
        <v>34912</v>
      </c>
      <c r="C16" s="18">
        <v>0.99</v>
      </c>
      <c r="D16" s="19">
        <f t="shared" si="1"/>
        <v>1.0099</v>
      </c>
      <c r="E16" s="51">
        <f>ROUND(PRODUCT(D16:$D$350),6)</f>
        <v>4.876309</v>
      </c>
      <c r="F16" s="20"/>
      <c r="G16" s="21">
        <f t="shared" si="0"/>
        <v>0</v>
      </c>
      <c r="H16" s="110"/>
    </row>
    <row r="17" spans="1:8" ht="15.75" x14ac:dyDescent="0.25">
      <c r="A17" s="101">
        <f t="shared" si="2"/>
        <v>16</v>
      </c>
      <c r="B17" s="17">
        <v>34943</v>
      </c>
      <c r="C17" s="18">
        <v>0.99</v>
      </c>
      <c r="D17" s="19">
        <f t="shared" si="1"/>
        <v>1.0099</v>
      </c>
      <c r="E17" s="51">
        <f>ROUND(PRODUCT(D17:$D$350),6)</f>
        <v>4.828506</v>
      </c>
      <c r="F17" s="20"/>
      <c r="G17" s="21">
        <f t="shared" si="0"/>
        <v>0</v>
      </c>
      <c r="H17" s="110"/>
    </row>
    <row r="18" spans="1:8" ht="15.75" x14ac:dyDescent="0.25">
      <c r="A18" s="101">
        <f t="shared" si="2"/>
        <v>17</v>
      </c>
      <c r="B18" s="17">
        <v>34973</v>
      </c>
      <c r="C18" s="18">
        <v>1.41</v>
      </c>
      <c r="D18" s="19">
        <f t="shared" si="1"/>
        <v>1.0141</v>
      </c>
      <c r="E18" s="51">
        <f>ROUND(PRODUCT(D18:$D$350),6)</f>
        <v>4.7811729999999999</v>
      </c>
      <c r="F18" s="20"/>
      <c r="G18" s="21">
        <f t="shared" si="0"/>
        <v>0</v>
      </c>
      <c r="H18" s="110"/>
    </row>
    <row r="19" spans="1:8" ht="15.75" x14ac:dyDescent="0.25">
      <c r="A19" s="101">
        <f t="shared" si="2"/>
        <v>18</v>
      </c>
      <c r="B19" s="17">
        <v>35004</v>
      </c>
      <c r="C19" s="18">
        <v>1.47</v>
      </c>
      <c r="D19" s="19">
        <f t="shared" si="1"/>
        <v>1.0146999999999999</v>
      </c>
      <c r="E19" s="51">
        <f>ROUND(PRODUCT(D19:$D$350),6)</f>
        <v>4.714696</v>
      </c>
      <c r="F19" s="20"/>
      <c r="G19" s="21">
        <f t="shared" si="0"/>
        <v>0</v>
      </c>
      <c r="H19" s="110"/>
    </row>
    <row r="20" spans="1:8" ht="21.75" customHeight="1" x14ac:dyDescent="0.25">
      <c r="A20" s="102">
        <f t="shared" si="2"/>
        <v>19</v>
      </c>
      <c r="B20" s="22" t="s">
        <v>2</v>
      </c>
      <c r="C20" s="23">
        <f>C21</f>
        <v>1.56</v>
      </c>
      <c r="D20" s="24" t="s">
        <v>1</v>
      </c>
      <c r="E20" s="51">
        <f>ROUND(PRODUCT(D20:$D$350),6)</f>
        <v>4.6463939999999999</v>
      </c>
      <c r="F20" s="25"/>
      <c r="G20" s="26">
        <f>ROUND(F20*E20,2)</f>
        <v>0</v>
      </c>
      <c r="H20" s="115"/>
    </row>
    <row r="21" spans="1:8" ht="15.75" x14ac:dyDescent="0.25">
      <c r="A21" s="101">
        <f t="shared" si="2"/>
        <v>20</v>
      </c>
      <c r="B21" s="17">
        <v>35034</v>
      </c>
      <c r="C21" s="18">
        <v>1.56</v>
      </c>
      <c r="D21" s="19">
        <f t="shared" si="1"/>
        <v>1.0156000000000001</v>
      </c>
      <c r="E21" s="51">
        <f>ROUND(PRODUCT(D21:$D$350),6)</f>
        <v>4.6463939999999999</v>
      </c>
      <c r="F21" s="20"/>
      <c r="G21" s="21">
        <f t="shared" si="0"/>
        <v>0</v>
      </c>
      <c r="H21" s="110"/>
    </row>
    <row r="22" spans="1:8" ht="15.75" x14ac:dyDescent="0.25">
      <c r="A22" s="101">
        <f t="shared" si="2"/>
        <v>21</v>
      </c>
      <c r="B22" s="17">
        <v>35065</v>
      </c>
      <c r="C22" s="18">
        <v>1.34</v>
      </c>
      <c r="D22" s="19">
        <f t="shared" si="1"/>
        <v>1.0134000000000001</v>
      </c>
      <c r="E22" s="51">
        <f>ROUND(PRODUCT(D22:$D$350),6)</f>
        <v>4.5750229999999998</v>
      </c>
      <c r="F22" s="20"/>
      <c r="G22" s="21">
        <f t="shared" si="0"/>
        <v>0</v>
      </c>
      <c r="H22" s="110"/>
    </row>
    <row r="23" spans="1:8" ht="15.75" x14ac:dyDescent="0.25">
      <c r="A23" s="101">
        <f t="shared" si="2"/>
        <v>22</v>
      </c>
      <c r="B23" s="17">
        <v>35096</v>
      </c>
      <c r="C23" s="18">
        <v>1.03</v>
      </c>
      <c r="D23" s="19">
        <f t="shared" si="1"/>
        <v>1.0103</v>
      </c>
      <c r="E23" s="51">
        <f>ROUND(PRODUCT(D23:$D$350),6)</f>
        <v>4.5145289999999996</v>
      </c>
      <c r="F23" s="20"/>
      <c r="G23" s="21">
        <f t="shared" si="0"/>
        <v>0</v>
      </c>
      <c r="H23" s="110"/>
    </row>
    <row r="24" spans="1:8" ht="15.75" x14ac:dyDescent="0.25">
      <c r="A24" s="101">
        <f t="shared" si="2"/>
        <v>23</v>
      </c>
      <c r="B24" s="17">
        <v>35125</v>
      </c>
      <c r="C24" s="18">
        <v>0.35</v>
      </c>
      <c r="D24" s="19">
        <f t="shared" si="1"/>
        <v>1.0035000000000001</v>
      </c>
      <c r="E24" s="51">
        <f>ROUND(PRODUCT(D24:$D$350),6)</f>
        <v>4.4685030000000001</v>
      </c>
      <c r="F24" s="20"/>
      <c r="G24" s="21">
        <f t="shared" si="0"/>
        <v>0</v>
      </c>
      <c r="H24" s="110"/>
    </row>
    <row r="25" spans="1:8" ht="15.75" x14ac:dyDescent="0.25">
      <c r="A25" s="101">
        <f t="shared" si="2"/>
        <v>24</v>
      </c>
      <c r="B25" s="17">
        <v>35156</v>
      </c>
      <c r="C25" s="18">
        <v>1.26</v>
      </c>
      <c r="D25" s="19">
        <f t="shared" si="1"/>
        <v>1.0125999999999999</v>
      </c>
      <c r="E25" s="51">
        <f>ROUND(PRODUCT(D25:$D$350),6)</f>
        <v>4.4529180000000004</v>
      </c>
      <c r="F25" s="20"/>
      <c r="G25" s="21">
        <f t="shared" si="0"/>
        <v>0</v>
      </c>
      <c r="H25" s="110"/>
    </row>
    <row r="26" spans="1:8" ht="15.75" x14ac:dyDescent="0.25">
      <c r="A26" s="101">
        <f t="shared" si="2"/>
        <v>25</v>
      </c>
      <c r="B26" s="17">
        <v>35186</v>
      </c>
      <c r="C26" s="18">
        <v>1.22</v>
      </c>
      <c r="D26" s="19">
        <f t="shared" si="1"/>
        <v>1.0122</v>
      </c>
      <c r="E26" s="51">
        <f>ROUND(PRODUCT(D26:$D$350),6)</f>
        <v>4.3975090000000003</v>
      </c>
      <c r="F26" s="20"/>
      <c r="G26" s="21">
        <f t="shared" si="0"/>
        <v>0</v>
      </c>
      <c r="H26" s="110"/>
    </row>
    <row r="27" spans="1:8" ht="15.75" x14ac:dyDescent="0.25">
      <c r="A27" s="101">
        <f t="shared" si="2"/>
        <v>26</v>
      </c>
      <c r="B27" s="17">
        <v>35217</v>
      </c>
      <c r="C27" s="18">
        <v>1.19</v>
      </c>
      <c r="D27" s="19">
        <f t="shared" si="1"/>
        <v>1.0119</v>
      </c>
      <c r="E27" s="51">
        <f>ROUND(PRODUCT(D27:$D$350),6)</f>
        <v>4.344506</v>
      </c>
      <c r="F27" s="20"/>
      <c r="G27" s="21">
        <f t="shared" si="0"/>
        <v>0</v>
      </c>
      <c r="H27" s="110"/>
    </row>
    <row r="28" spans="1:8" ht="15.75" x14ac:dyDescent="0.25">
      <c r="A28" s="101">
        <f t="shared" si="2"/>
        <v>27</v>
      </c>
      <c r="B28" s="17">
        <v>35247</v>
      </c>
      <c r="C28" s="18">
        <v>1.1100000000000001</v>
      </c>
      <c r="D28" s="19">
        <f t="shared" si="1"/>
        <v>1.0111000000000001</v>
      </c>
      <c r="E28" s="51">
        <f>ROUND(PRODUCT(D28:$D$350),6)</f>
        <v>4.2934150000000004</v>
      </c>
      <c r="F28" s="20"/>
      <c r="G28" s="21">
        <f t="shared" si="0"/>
        <v>0</v>
      </c>
      <c r="H28" s="110"/>
    </row>
    <row r="29" spans="1:8" ht="15.75" x14ac:dyDescent="0.25">
      <c r="A29" s="101">
        <f t="shared" si="2"/>
        <v>28</v>
      </c>
      <c r="B29" s="17">
        <v>35278</v>
      </c>
      <c r="C29" s="18">
        <v>0.44</v>
      </c>
      <c r="D29" s="19">
        <f t="shared" si="1"/>
        <v>1.0044</v>
      </c>
      <c r="E29" s="51">
        <f>ROUND(PRODUCT(D29:$D$350),6)</f>
        <v>4.2462809999999998</v>
      </c>
      <c r="F29" s="20"/>
      <c r="G29" s="21">
        <f t="shared" si="0"/>
        <v>0</v>
      </c>
      <c r="H29" s="110"/>
    </row>
    <row r="30" spans="1:8" ht="15.75" x14ac:dyDescent="0.25">
      <c r="A30" s="101">
        <f t="shared" si="2"/>
        <v>29</v>
      </c>
      <c r="B30" s="17">
        <v>35309</v>
      </c>
      <c r="C30" s="18">
        <v>0.15</v>
      </c>
      <c r="D30" s="19">
        <f t="shared" si="1"/>
        <v>1.0015000000000001</v>
      </c>
      <c r="E30" s="51">
        <f>ROUND(PRODUCT(D30:$D$350),6)</f>
        <v>4.2276790000000002</v>
      </c>
      <c r="F30" s="20"/>
      <c r="G30" s="21">
        <f t="shared" si="0"/>
        <v>0</v>
      </c>
      <c r="H30" s="110"/>
    </row>
    <row r="31" spans="1:8" ht="15.75" x14ac:dyDescent="0.25">
      <c r="A31" s="101">
        <f t="shared" si="2"/>
        <v>30</v>
      </c>
      <c r="B31" s="17">
        <v>35339</v>
      </c>
      <c r="C31" s="18">
        <v>0.3</v>
      </c>
      <c r="D31" s="19">
        <f t="shared" si="1"/>
        <v>1.0029999999999999</v>
      </c>
      <c r="E31" s="51">
        <f>ROUND(PRODUCT(D31:$D$350),6)</f>
        <v>4.2213469999999997</v>
      </c>
      <c r="F31" s="20"/>
      <c r="G31" s="21">
        <f t="shared" si="0"/>
        <v>0</v>
      </c>
      <c r="H31" s="110"/>
    </row>
    <row r="32" spans="1:8" ht="15.75" x14ac:dyDescent="0.25">
      <c r="A32" s="101">
        <f t="shared" si="2"/>
        <v>31</v>
      </c>
      <c r="B32" s="17">
        <v>35370</v>
      </c>
      <c r="C32" s="18">
        <v>0.32</v>
      </c>
      <c r="D32" s="19">
        <f t="shared" si="1"/>
        <v>1.0032000000000001</v>
      </c>
      <c r="E32" s="51">
        <f>ROUND(PRODUCT(D32:$D$350),6)</f>
        <v>4.2087209999999997</v>
      </c>
      <c r="F32" s="20"/>
      <c r="G32" s="21">
        <f t="shared" si="0"/>
        <v>0</v>
      </c>
      <c r="H32" s="110"/>
    </row>
    <row r="33" spans="1:8" ht="18.75" customHeight="1" x14ac:dyDescent="0.25">
      <c r="A33" s="102">
        <f t="shared" si="2"/>
        <v>32</v>
      </c>
      <c r="B33" s="22" t="s">
        <v>2</v>
      </c>
      <c r="C33" s="23">
        <f>C34</f>
        <v>0.47</v>
      </c>
      <c r="D33" s="24" t="s">
        <v>1</v>
      </c>
      <c r="E33" s="51">
        <f>ROUND(PRODUCT(D33:$D$350),6)</f>
        <v>4.1952959999999999</v>
      </c>
      <c r="F33" s="20"/>
      <c r="G33" s="26">
        <f t="shared" si="0"/>
        <v>0</v>
      </c>
      <c r="H33" s="115"/>
    </row>
    <row r="34" spans="1:8" ht="15.75" x14ac:dyDescent="0.25">
      <c r="A34" s="101">
        <f t="shared" si="2"/>
        <v>33</v>
      </c>
      <c r="B34" s="17">
        <v>35400</v>
      </c>
      <c r="C34" s="18">
        <v>0.47</v>
      </c>
      <c r="D34" s="19">
        <f t="shared" si="1"/>
        <v>1.0046999999999999</v>
      </c>
      <c r="E34" s="51">
        <f>ROUND(PRODUCT(D34:$D$350),6)</f>
        <v>4.1952959999999999</v>
      </c>
      <c r="F34" s="20"/>
      <c r="G34" s="21">
        <f t="shared" si="0"/>
        <v>0</v>
      </c>
      <c r="H34" s="110"/>
    </row>
    <row r="35" spans="1:8" ht="15.75" x14ac:dyDescent="0.25">
      <c r="A35" s="101">
        <f t="shared" si="2"/>
        <v>34</v>
      </c>
      <c r="B35" s="17">
        <v>35431</v>
      </c>
      <c r="C35" s="18">
        <v>1.18</v>
      </c>
      <c r="D35" s="19">
        <f t="shared" si="1"/>
        <v>1.0118</v>
      </c>
      <c r="E35" s="51">
        <f>ROUND(PRODUCT(D35:$D$350),6)</f>
        <v>4.1756700000000002</v>
      </c>
      <c r="F35" s="20"/>
      <c r="G35" s="21">
        <f t="shared" si="0"/>
        <v>0</v>
      </c>
      <c r="H35" s="110"/>
    </row>
    <row r="36" spans="1:8" ht="15.75" x14ac:dyDescent="0.25">
      <c r="A36" s="101">
        <f t="shared" si="2"/>
        <v>35</v>
      </c>
      <c r="B36" s="17">
        <v>35462</v>
      </c>
      <c r="C36" s="18">
        <v>0.5</v>
      </c>
      <c r="D36" s="19">
        <f t="shared" si="1"/>
        <v>1.0049999999999999</v>
      </c>
      <c r="E36" s="51">
        <f>ROUND(PRODUCT(D36:$D$350),6)</f>
        <v>4.1269720000000003</v>
      </c>
      <c r="F36" s="20"/>
      <c r="G36" s="21">
        <f t="shared" si="0"/>
        <v>0</v>
      </c>
      <c r="H36" s="110"/>
    </row>
    <row r="37" spans="1:8" ht="15.75" x14ac:dyDescent="0.25">
      <c r="A37" s="101">
        <f t="shared" si="2"/>
        <v>36</v>
      </c>
      <c r="B37" s="17">
        <v>35490</v>
      </c>
      <c r="C37" s="18">
        <v>0.51</v>
      </c>
      <c r="D37" s="19">
        <f t="shared" si="1"/>
        <v>1.0051000000000001</v>
      </c>
      <c r="E37" s="51">
        <f>ROUND(PRODUCT(D37:$D$350),6)</f>
        <v>4.1064400000000001</v>
      </c>
      <c r="F37" s="20"/>
      <c r="G37" s="21">
        <f t="shared" si="0"/>
        <v>0</v>
      </c>
      <c r="H37" s="110"/>
    </row>
    <row r="38" spans="1:8" ht="15.75" x14ac:dyDescent="0.25">
      <c r="A38" s="101">
        <f t="shared" si="2"/>
        <v>37</v>
      </c>
      <c r="B38" s="17">
        <v>35521</v>
      </c>
      <c r="C38" s="18">
        <v>0.88</v>
      </c>
      <c r="D38" s="19">
        <f t="shared" si="1"/>
        <v>1.0087999999999999</v>
      </c>
      <c r="E38" s="51">
        <f>ROUND(PRODUCT(D38:$D$350),6)</f>
        <v>4.0856029999999999</v>
      </c>
      <c r="F38" s="20"/>
      <c r="G38" s="21">
        <f t="shared" si="0"/>
        <v>0</v>
      </c>
      <c r="H38" s="110"/>
    </row>
    <row r="39" spans="1:8" ht="15.75" x14ac:dyDescent="0.25">
      <c r="A39" s="101">
        <f t="shared" si="2"/>
        <v>38</v>
      </c>
      <c r="B39" s="17">
        <v>35551</v>
      </c>
      <c r="C39" s="18">
        <v>0.41</v>
      </c>
      <c r="D39" s="19">
        <f t="shared" si="1"/>
        <v>1.0041</v>
      </c>
      <c r="E39" s="51">
        <f>ROUND(PRODUCT(D39:$D$350),6)</f>
        <v>4.0499640000000001</v>
      </c>
      <c r="F39" s="20"/>
      <c r="G39" s="21">
        <f t="shared" si="0"/>
        <v>0</v>
      </c>
      <c r="H39" s="110"/>
    </row>
    <row r="40" spans="1:8" ht="15.75" x14ac:dyDescent="0.25">
      <c r="A40" s="101">
        <f t="shared" si="2"/>
        <v>39</v>
      </c>
      <c r="B40" s="17">
        <v>35582</v>
      </c>
      <c r="C40" s="18">
        <v>0.54</v>
      </c>
      <c r="D40" s="19">
        <f t="shared" si="1"/>
        <v>1.0054000000000001</v>
      </c>
      <c r="E40" s="51">
        <f>ROUND(PRODUCT(D40:$D$350),6)</f>
        <v>4.0334260000000004</v>
      </c>
      <c r="F40" s="20"/>
      <c r="G40" s="21">
        <f t="shared" si="0"/>
        <v>0</v>
      </c>
      <c r="H40" s="110"/>
    </row>
    <row r="41" spans="1:8" ht="15.75" x14ac:dyDescent="0.25">
      <c r="A41" s="101">
        <f t="shared" si="2"/>
        <v>40</v>
      </c>
      <c r="B41" s="17">
        <v>35612</v>
      </c>
      <c r="C41" s="18">
        <v>0.22</v>
      </c>
      <c r="D41" s="19">
        <f t="shared" si="1"/>
        <v>1.0022</v>
      </c>
      <c r="E41" s="51">
        <f>ROUND(PRODUCT(D41:$D$350),6)</f>
        <v>4.0117630000000002</v>
      </c>
      <c r="F41" s="20"/>
      <c r="G41" s="21">
        <f t="shared" si="0"/>
        <v>0</v>
      </c>
      <c r="H41" s="110"/>
    </row>
    <row r="42" spans="1:8" ht="15.75" x14ac:dyDescent="0.25">
      <c r="A42" s="101">
        <f t="shared" si="2"/>
        <v>41</v>
      </c>
      <c r="B42" s="17">
        <v>35643</v>
      </c>
      <c r="C42" s="18">
        <v>-0.02</v>
      </c>
      <c r="D42" s="19">
        <f t="shared" si="1"/>
        <v>0.99980000000000002</v>
      </c>
      <c r="E42" s="51">
        <f>ROUND(PRODUCT(D42:$D$350),6)</f>
        <v>4.0029560000000002</v>
      </c>
      <c r="F42" s="20"/>
      <c r="G42" s="21">
        <f t="shared" si="0"/>
        <v>0</v>
      </c>
      <c r="H42" s="110"/>
    </row>
    <row r="43" spans="1:8" ht="15.75" x14ac:dyDescent="0.25">
      <c r="A43" s="101">
        <f t="shared" si="2"/>
        <v>42</v>
      </c>
      <c r="B43" s="17">
        <v>35674</v>
      </c>
      <c r="C43" s="18">
        <v>0.06</v>
      </c>
      <c r="D43" s="19">
        <f t="shared" si="1"/>
        <v>1.0005999999999999</v>
      </c>
      <c r="E43" s="51">
        <f>ROUND(PRODUCT(D43:$D$350),6)</f>
        <v>4.0037570000000002</v>
      </c>
      <c r="F43" s="20"/>
      <c r="G43" s="21">
        <f t="shared" si="0"/>
        <v>0</v>
      </c>
      <c r="H43" s="110"/>
    </row>
    <row r="44" spans="1:8" ht="15.75" x14ac:dyDescent="0.25">
      <c r="A44" s="101">
        <f t="shared" si="2"/>
        <v>43</v>
      </c>
      <c r="B44" s="17">
        <v>35704</v>
      </c>
      <c r="C44" s="18">
        <v>0.23</v>
      </c>
      <c r="D44" s="19">
        <f t="shared" si="1"/>
        <v>1.0023</v>
      </c>
      <c r="E44" s="51">
        <f>ROUND(PRODUCT(D44:$D$350),6)</f>
        <v>4.0013560000000004</v>
      </c>
      <c r="F44" s="20"/>
      <c r="G44" s="21">
        <f t="shared" si="0"/>
        <v>0</v>
      </c>
      <c r="H44" s="110"/>
    </row>
    <row r="45" spans="1:8" ht="15.75" x14ac:dyDescent="0.25">
      <c r="A45" s="101">
        <f t="shared" si="2"/>
        <v>44</v>
      </c>
      <c r="B45" s="17">
        <v>35735</v>
      </c>
      <c r="C45" s="18">
        <v>0.17</v>
      </c>
      <c r="D45" s="19">
        <f t="shared" si="1"/>
        <v>1.0017</v>
      </c>
      <c r="E45" s="51">
        <f>ROUND(PRODUCT(D45:$D$350),6)</f>
        <v>3.9921739999999999</v>
      </c>
      <c r="F45" s="20"/>
      <c r="G45" s="21">
        <f t="shared" si="0"/>
        <v>0</v>
      </c>
      <c r="H45" s="110"/>
    </row>
    <row r="46" spans="1:8" ht="20.25" customHeight="1" x14ac:dyDescent="0.25">
      <c r="A46" s="102">
        <f t="shared" si="2"/>
        <v>45</v>
      </c>
      <c r="B46" s="22" t="s">
        <v>2</v>
      </c>
      <c r="C46" s="23">
        <f>C47</f>
        <v>0.43</v>
      </c>
      <c r="D46" s="24" t="s">
        <v>1</v>
      </c>
      <c r="E46" s="51">
        <f>ROUND(PRODUCT(D46:$D$350),6)</f>
        <v>3.9853990000000001</v>
      </c>
      <c r="F46" s="25"/>
      <c r="G46" s="26">
        <f t="shared" si="0"/>
        <v>0</v>
      </c>
      <c r="H46" s="115"/>
    </row>
    <row r="47" spans="1:8" ht="15.75" x14ac:dyDescent="0.25">
      <c r="A47" s="101">
        <f t="shared" si="2"/>
        <v>46</v>
      </c>
      <c r="B47" s="17">
        <v>35765</v>
      </c>
      <c r="C47" s="18">
        <v>0.43</v>
      </c>
      <c r="D47" s="19">
        <f t="shared" si="1"/>
        <v>1.0043</v>
      </c>
      <c r="E47" s="51">
        <f>ROUND(PRODUCT(D47:$D$350),6)</f>
        <v>3.9853990000000001</v>
      </c>
      <c r="F47" s="20"/>
      <c r="G47" s="21">
        <f t="shared" si="0"/>
        <v>0</v>
      </c>
      <c r="H47" s="110"/>
    </row>
    <row r="48" spans="1:8" ht="15.75" x14ac:dyDescent="0.25">
      <c r="A48" s="101">
        <f t="shared" si="2"/>
        <v>47</v>
      </c>
      <c r="B48" s="17">
        <v>35796</v>
      </c>
      <c r="C48" s="18">
        <v>0.71</v>
      </c>
      <c r="D48" s="19">
        <f t="shared" si="1"/>
        <v>1.0071000000000001</v>
      </c>
      <c r="E48" s="51">
        <f>ROUND(PRODUCT(D48:$D$350),6)</f>
        <v>3.9683350000000002</v>
      </c>
      <c r="F48" s="20"/>
      <c r="G48" s="21">
        <f t="shared" si="0"/>
        <v>0</v>
      </c>
      <c r="H48" s="110"/>
    </row>
    <row r="49" spans="1:8" ht="15.75" x14ac:dyDescent="0.25">
      <c r="A49" s="101">
        <f t="shared" si="2"/>
        <v>48</v>
      </c>
      <c r="B49" s="17">
        <v>35827</v>
      </c>
      <c r="C49" s="18">
        <v>0.46</v>
      </c>
      <c r="D49" s="19">
        <f t="shared" si="1"/>
        <v>1.0045999999999999</v>
      </c>
      <c r="E49" s="51">
        <f>ROUND(PRODUCT(D49:$D$350),6)</f>
        <v>3.9403589999999999</v>
      </c>
      <c r="F49" s="20"/>
      <c r="G49" s="21">
        <f t="shared" si="0"/>
        <v>0</v>
      </c>
      <c r="H49" s="110"/>
    </row>
    <row r="50" spans="1:8" ht="15.75" x14ac:dyDescent="0.25">
      <c r="A50" s="101">
        <f t="shared" si="2"/>
        <v>49</v>
      </c>
      <c r="B50" s="17">
        <v>35855</v>
      </c>
      <c r="C50" s="18">
        <v>0.34</v>
      </c>
      <c r="D50" s="19">
        <f t="shared" si="1"/>
        <v>1.0034000000000001</v>
      </c>
      <c r="E50" s="51">
        <f>ROUND(PRODUCT(D50:$D$350),6)</f>
        <v>3.9223159999999999</v>
      </c>
      <c r="F50" s="20"/>
      <c r="G50" s="21">
        <f t="shared" si="0"/>
        <v>0</v>
      </c>
      <c r="H50" s="110"/>
    </row>
    <row r="51" spans="1:8" ht="15.75" x14ac:dyDescent="0.25">
      <c r="A51" s="101">
        <f t="shared" si="2"/>
        <v>50</v>
      </c>
      <c r="B51" s="17">
        <v>35886</v>
      </c>
      <c r="C51" s="18">
        <v>0.24</v>
      </c>
      <c r="D51" s="19">
        <f t="shared" si="1"/>
        <v>1.0024</v>
      </c>
      <c r="E51" s="51">
        <f>ROUND(PRODUCT(D51:$D$350),6)</f>
        <v>3.9090250000000002</v>
      </c>
      <c r="F51" s="20"/>
      <c r="G51" s="21">
        <f t="shared" si="0"/>
        <v>0</v>
      </c>
      <c r="H51" s="110"/>
    </row>
    <row r="52" spans="1:8" ht="15.75" x14ac:dyDescent="0.25">
      <c r="A52" s="101">
        <f t="shared" si="2"/>
        <v>51</v>
      </c>
      <c r="B52" s="17">
        <v>35916</v>
      </c>
      <c r="C52" s="18">
        <v>0.5</v>
      </c>
      <c r="D52" s="19">
        <f t="shared" si="1"/>
        <v>1.0049999999999999</v>
      </c>
      <c r="E52" s="51">
        <f>ROUND(PRODUCT(D52:$D$350),6)</f>
        <v>3.8996659999999999</v>
      </c>
      <c r="F52" s="20"/>
      <c r="G52" s="21">
        <f t="shared" si="0"/>
        <v>0</v>
      </c>
      <c r="H52" s="110"/>
    </row>
    <row r="53" spans="1:8" ht="15.75" x14ac:dyDescent="0.25">
      <c r="A53" s="101">
        <f t="shared" si="2"/>
        <v>52</v>
      </c>
      <c r="B53" s="17">
        <v>35947</v>
      </c>
      <c r="C53" s="18">
        <v>0.02</v>
      </c>
      <c r="D53" s="19">
        <f t="shared" si="1"/>
        <v>1.0002</v>
      </c>
      <c r="E53" s="51">
        <f>ROUND(PRODUCT(D53:$D$350),6)</f>
        <v>3.8802650000000001</v>
      </c>
      <c r="F53" s="20"/>
      <c r="G53" s="21">
        <f t="shared" si="0"/>
        <v>0</v>
      </c>
      <c r="H53" s="110"/>
    </row>
    <row r="54" spans="1:8" ht="15.75" x14ac:dyDescent="0.25">
      <c r="A54" s="101">
        <f t="shared" si="2"/>
        <v>53</v>
      </c>
      <c r="B54" s="17">
        <v>35977</v>
      </c>
      <c r="C54" s="18">
        <v>-0.12</v>
      </c>
      <c r="D54" s="19">
        <f t="shared" si="1"/>
        <v>0.99880000000000002</v>
      </c>
      <c r="E54" s="51">
        <f>ROUND(PRODUCT(D54:$D$350),6)</f>
        <v>3.879489</v>
      </c>
      <c r="F54" s="20"/>
      <c r="G54" s="21">
        <f t="shared" si="0"/>
        <v>0</v>
      </c>
      <c r="H54" s="110"/>
    </row>
    <row r="55" spans="1:8" ht="15.75" x14ac:dyDescent="0.25">
      <c r="A55" s="101">
        <f t="shared" si="2"/>
        <v>54</v>
      </c>
      <c r="B55" s="17">
        <v>36008</v>
      </c>
      <c r="C55" s="18">
        <v>-0.51</v>
      </c>
      <c r="D55" s="19">
        <f t="shared" si="1"/>
        <v>0.99490000000000001</v>
      </c>
      <c r="E55" s="51">
        <f>ROUND(PRODUCT(D55:$D$350),6)</f>
        <v>3.88415</v>
      </c>
      <c r="F55" s="20"/>
      <c r="G55" s="21">
        <f t="shared" si="0"/>
        <v>0</v>
      </c>
      <c r="H55" s="110"/>
    </row>
    <row r="56" spans="1:8" ht="15.75" x14ac:dyDescent="0.25">
      <c r="A56" s="101">
        <f t="shared" si="2"/>
        <v>55</v>
      </c>
      <c r="B56" s="17">
        <v>36039</v>
      </c>
      <c r="C56" s="18">
        <v>-0.22</v>
      </c>
      <c r="D56" s="19">
        <f t="shared" si="1"/>
        <v>0.99780000000000002</v>
      </c>
      <c r="E56" s="51">
        <f>ROUND(PRODUCT(D56:$D$350),6)</f>
        <v>3.904061</v>
      </c>
      <c r="F56" s="20"/>
      <c r="G56" s="21">
        <f t="shared" si="0"/>
        <v>0</v>
      </c>
      <c r="H56" s="110"/>
    </row>
    <row r="57" spans="1:8" ht="15.75" x14ac:dyDescent="0.25">
      <c r="A57" s="101">
        <f t="shared" si="2"/>
        <v>56</v>
      </c>
      <c r="B57" s="17">
        <v>36069</v>
      </c>
      <c r="C57" s="18">
        <v>0.02</v>
      </c>
      <c r="D57" s="19">
        <f t="shared" si="1"/>
        <v>1.0002</v>
      </c>
      <c r="E57" s="51">
        <f>ROUND(PRODUCT(D57:$D$350),6)</f>
        <v>3.9126690000000002</v>
      </c>
      <c r="F57" s="20"/>
      <c r="G57" s="21">
        <f t="shared" si="0"/>
        <v>0</v>
      </c>
      <c r="H57" s="110"/>
    </row>
    <row r="58" spans="1:8" ht="15.75" x14ac:dyDescent="0.25">
      <c r="A58" s="101">
        <f t="shared" si="2"/>
        <v>57</v>
      </c>
      <c r="B58" s="17">
        <v>36100</v>
      </c>
      <c r="C58" s="18">
        <v>-0.12</v>
      </c>
      <c r="D58" s="19">
        <f t="shared" si="1"/>
        <v>0.99880000000000002</v>
      </c>
      <c r="E58" s="51">
        <f>ROUND(PRODUCT(D58:$D$350),6)</f>
        <v>3.911886</v>
      </c>
      <c r="F58" s="20"/>
      <c r="G58" s="21">
        <f t="shared" si="0"/>
        <v>0</v>
      </c>
      <c r="H58" s="110"/>
    </row>
    <row r="59" spans="1:8" ht="14.25" customHeight="1" x14ac:dyDescent="0.25">
      <c r="A59" s="102">
        <f t="shared" si="2"/>
        <v>58</v>
      </c>
      <c r="B59" s="22" t="s">
        <v>2</v>
      </c>
      <c r="C59" s="23">
        <f>C60</f>
        <v>0.33</v>
      </c>
      <c r="D59" s="24" t="s">
        <v>1</v>
      </c>
      <c r="E59" s="51">
        <f>ROUND(PRODUCT(D59:$D$350),6)</f>
        <v>3.9165860000000001</v>
      </c>
      <c r="F59" s="25"/>
      <c r="G59" s="26">
        <f t="shared" si="0"/>
        <v>0</v>
      </c>
      <c r="H59" s="115"/>
    </row>
    <row r="60" spans="1:8" ht="15.75" x14ac:dyDescent="0.25">
      <c r="A60" s="101">
        <f t="shared" si="2"/>
        <v>59</v>
      </c>
      <c r="B60" s="17">
        <v>36130</v>
      </c>
      <c r="C60" s="18">
        <v>0.33</v>
      </c>
      <c r="D60" s="19">
        <f t="shared" si="1"/>
        <v>1.0033000000000001</v>
      </c>
      <c r="E60" s="51">
        <f>ROUND(PRODUCT(D60:$D$350),6)</f>
        <v>3.9165860000000001</v>
      </c>
      <c r="F60" s="20"/>
      <c r="G60" s="21">
        <f t="shared" si="0"/>
        <v>0</v>
      </c>
      <c r="H60" s="110"/>
    </row>
    <row r="61" spans="1:8" ht="15.75" x14ac:dyDescent="0.25">
      <c r="A61" s="101">
        <f t="shared" si="2"/>
        <v>60</v>
      </c>
      <c r="B61" s="17">
        <v>36161</v>
      </c>
      <c r="C61" s="18">
        <v>0.7</v>
      </c>
      <c r="D61" s="19">
        <f t="shared" si="1"/>
        <v>1.0069999999999999</v>
      </c>
      <c r="E61" s="51">
        <f>ROUND(PRODUCT(D61:$D$350),6)</f>
        <v>3.9037039999999998</v>
      </c>
      <c r="F61" s="20"/>
      <c r="G61" s="21">
        <f t="shared" si="0"/>
        <v>0</v>
      </c>
      <c r="H61" s="110"/>
    </row>
    <row r="62" spans="1:8" ht="15.75" x14ac:dyDescent="0.25">
      <c r="A62" s="101">
        <f t="shared" si="2"/>
        <v>61</v>
      </c>
      <c r="B62" s="17">
        <v>36192</v>
      </c>
      <c r="C62" s="18">
        <v>1.05</v>
      </c>
      <c r="D62" s="19">
        <f t="shared" si="1"/>
        <v>1.0105</v>
      </c>
      <c r="E62" s="51">
        <f>ROUND(PRODUCT(D62:$D$350),6)</f>
        <v>3.8765679999999998</v>
      </c>
      <c r="F62" s="20"/>
      <c r="G62" s="21">
        <f t="shared" si="0"/>
        <v>0</v>
      </c>
      <c r="H62" s="110"/>
    </row>
    <row r="63" spans="1:8" ht="15.75" x14ac:dyDescent="0.25">
      <c r="A63" s="101">
        <f t="shared" si="2"/>
        <v>62</v>
      </c>
      <c r="B63" s="17">
        <v>36220</v>
      </c>
      <c r="C63" s="18">
        <v>1.1000000000000001</v>
      </c>
      <c r="D63" s="19">
        <f t="shared" si="1"/>
        <v>1.0109999999999999</v>
      </c>
      <c r="E63" s="51">
        <f>ROUND(PRODUCT(D63:$D$350),6)</f>
        <v>3.836287</v>
      </c>
      <c r="F63" s="20"/>
      <c r="G63" s="21">
        <f t="shared" si="0"/>
        <v>0</v>
      </c>
      <c r="H63" s="110"/>
    </row>
    <row r="64" spans="1:8" ht="15.75" x14ac:dyDescent="0.25">
      <c r="A64" s="101">
        <f t="shared" si="2"/>
        <v>63</v>
      </c>
      <c r="B64" s="17">
        <v>36251</v>
      </c>
      <c r="C64" s="18">
        <v>0.56000000000000005</v>
      </c>
      <c r="D64" s="19">
        <f t="shared" si="1"/>
        <v>1.0056</v>
      </c>
      <c r="E64" s="51">
        <f>ROUND(PRODUCT(D64:$D$350),6)</f>
        <v>3.7945470000000001</v>
      </c>
      <c r="F64" s="20"/>
      <c r="G64" s="21">
        <f t="shared" si="0"/>
        <v>0</v>
      </c>
      <c r="H64" s="110"/>
    </row>
    <row r="65" spans="1:8" ht="15.75" x14ac:dyDescent="0.25">
      <c r="A65" s="101">
        <f t="shared" si="2"/>
        <v>64</v>
      </c>
      <c r="B65" s="17">
        <v>36281</v>
      </c>
      <c r="C65" s="18">
        <v>0.3</v>
      </c>
      <c r="D65" s="19">
        <f t="shared" si="1"/>
        <v>1.0029999999999999</v>
      </c>
      <c r="E65" s="51">
        <f>ROUND(PRODUCT(D65:$D$350),6)</f>
        <v>3.7734160000000001</v>
      </c>
      <c r="F65" s="20"/>
      <c r="G65" s="21">
        <f t="shared" si="0"/>
        <v>0</v>
      </c>
      <c r="H65" s="110"/>
    </row>
    <row r="66" spans="1:8" ht="15.75" x14ac:dyDescent="0.25">
      <c r="A66" s="101">
        <f t="shared" si="2"/>
        <v>65</v>
      </c>
      <c r="B66" s="17">
        <v>36312</v>
      </c>
      <c r="C66" s="18">
        <v>0.19</v>
      </c>
      <c r="D66" s="19">
        <f t="shared" si="1"/>
        <v>1.0019</v>
      </c>
      <c r="E66" s="51">
        <f>ROUND(PRODUCT(D66:$D$350),6)</f>
        <v>3.7621289999999998</v>
      </c>
      <c r="F66" s="20"/>
      <c r="G66" s="21">
        <f t="shared" si="0"/>
        <v>0</v>
      </c>
      <c r="H66" s="110"/>
    </row>
    <row r="67" spans="1:8" ht="15.75" x14ac:dyDescent="0.25">
      <c r="A67" s="101">
        <f t="shared" si="2"/>
        <v>66</v>
      </c>
      <c r="B67" s="17">
        <v>36342</v>
      </c>
      <c r="C67" s="18">
        <v>1.0900000000000001</v>
      </c>
      <c r="D67" s="19">
        <f t="shared" si="1"/>
        <v>1.0108999999999999</v>
      </c>
      <c r="E67" s="51">
        <f>ROUND(PRODUCT(D67:$D$350),6)</f>
        <v>3.7549950000000001</v>
      </c>
      <c r="F67" s="20"/>
      <c r="G67" s="21">
        <f t="shared" si="0"/>
        <v>0</v>
      </c>
      <c r="H67" s="110"/>
    </row>
    <row r="68" spans="1:8" ht="15.75" x14ac:dyDescent="0.25">
      <c r="A68" s="101">
        <f t="shared" ref="A68:A131" si="3">A67+1</f>
        <v>67</v>
      </c>
      <c r="B68" s="17">
        <v>36373</v>
      </c>
      <c r="C68" s="18">
        <v>0.56000000000000005</v>
      </c>
      <c r="D68" s="19">
        <f t="shared" si="1"/>
        <v>1.0056</v>
      </c>
      <c r="E68" s="51">
        <f>ROUND(PRODUCT(D68:$D$350),6)</f>
        <v>3.7145069999999998</v>
      </c>
      <c r="F68" s="20"/>
      <c r="G68" s="21">
        <f t="shared" si="0"/>
        <v>0</v>
      </c>
      <c r="H68" s="110"/>
    </row>
    <row r="69" spans="1:8" ht="15.75" x14ac:dyDescent="0.25">
      <c r="A69" s="101">
        <f t="shared" si="3"/>
        <v>68</v>
      </c>
      <c r="B69" s="17">
        <v>36404</v>
      </c>
      <c r="C69" s="18">
        <v>0.31</v>
      </c>
      <c r="D69" s="19">
        <f t="shared" si="1"/>
        <v>1.0031000000000001</v>
      </c>
      <c r="E69" s="51">
        <f>ROUND(PRODUCT(D69:$D$350),6)</f>
        <v>3.6938209999999998</v>
      </c>
      <c r="F69" s="20"/>
      <c r="G69" s="21">
        <f t="shared" si="0"/>
        <v>0</v>
      </c>
      <c r="H69" s="110"/>
    </row>
    <row r="70" spans="1:8" ht="15.75" x14ac:dyDescent="0.25">
      <c r="A70" s="101">
        <f t="shared" si="3"/>
        <v>69</v>
      </c>
      <c r="B70" s="17">
        <v>36434</v>
      </c>
      <c r="C70" s="18">
        <v>1.19</v>
      </c>
      <c r="D70" s="19">
        <f t="shared" si="1"/>
        <v>1.0119</v>
      </c>
      <c r="E70" s="51">
        <f>ROUND(PRODUCT(D70:$D$350),6)</f>
        <v>3.6824059999999998</v>
      </c>
      <c r="F70" s="20"/>
      <c r="G70" s="21">
        <f t="shared" si="0"/>
        <v>0</v>
      </c>
      <c r="H70" s="110"/>
    </row>
    <row r="71" spans="1:8" ht="15.75" x14ac:dyDescent="0.25">
      <c r="A71" s="101">
        <f t="shared" si="3"/>
        <v>70</v>
      </c>
      <c r="B71" s="17">
        <v>36465</v>
      </c>
      <c r="C71" s="18">
        <v>0.95</v>
      </c>
      <c r="D71" s="19">
        <f t="shared" si="1"/>
        <v>1.0095000000000001</v>
      </c>
      <c r="E71" s="51">
        <f>ROUND(PRODUCT(D71:$D$350),6)</f>
        <v>3.6391010000000001</v>
      </c>
      <c r="F71" s="20"/>
      <c r="G71" s="21">
        <f t="shared" si="0"/>
        <v>0</v>
      </c>
      <c r="H71" s="110"/>
    </row>
    <row r="72" spans="1:8" ht="21" customHeight="1" x14ac:dyDescent="0.25">
      <c r="A72" s="102">
        <f t="shared" si="3"/>
        <v>71</v>
      </c>
      <c r="B72" s="22" t="s">
        <v>2</v>
      </c>
      <c r="C72" s="23">
        <f>C73</f>
        <v>0.6</v>
      </c>
      <c r="D72" s="24" t="s">
        <v>1</v>
      </c>
      <c r="E72" s="51">
        <f>ROUND(PRODUCT(D72:$D$350),6)</f>
        <v>3.6048550000000001</v>
      </c>
      <c r="F72" s="25"/>
      <c r="G72" s="26">
        <f>ROUND(F72*E72,2)</f>
        <v>0</v>
      </c>
      <c r="H72" s="115"/>
    </row>
    <row r="73" spans="1:8" ht="15.75" x14ac:dyDescent="0.25">
      <c r="A73" s="101">
        <f t="shared" si="3"/>
        <v>72</v>
      </c>
      <c r="B73" s="17">
        <v>36495</v>
      </c>
      <c r="C73" s="18">
        <v>0.6</v>
      </c>
      <c r="D73" s="19">
        <f t="shared" ref="D73:D141" si="4">ROUND(1+C73/100,6)</f>
        <v>1.006</v>
      </c>
      <c r="E73" s="51">
        <f>ROUND(PRODUCT(D73:$D$350),6)</f>
        <v>3.6048550000000001</v>
      </c>
      <c r="F73" s="20"/>
      <c r="G73" s="21">
        <f t="shared" ref="G73:G141" si="5">ROUND(F73*E73,2)</f>
        <v>0</v>
      </c>
      <c r="H73" s="110"/>
    </row>
    <row r="74" spans="1:8" ht="15.75" x14ac:dyDescent="0.25">
      <c r="A74" s="101">
        <f t="shared" si="3"/>
        <v>73</v>
      </c>
      <c r="B74" s="17">
        <v>36526</v>
      </c>
      <c r="C74" s="18">
        <v>0.62</v>
      </c>
      <c r="D74" s="19">
        <f t="shared" si="4"/>
        <v>1.0062</v>
      </c>
      <c r="E74" s="51">
        <f>ROUND(PRODUCT(D74:$D$350),6)</f>
        <v>3.5833539999999999</v>
      </c>
      <c r="F74" s="20"/>
      <c r="G74" s="21">
        <f t="shared" si="5"/>
        <v>0</v>
      </c>
      <c r="H74" s="110"/>
    </row>
    <row r="75" spans="1:8" ht="15.75" x14ac:dyDescent="0.25">
      <c r="A75" s="101">
        <f t="shared" si="3"/>
        <v>74</v>
      </c>
      <c r="B75" s="17">
        <v>36557</v>
      </c>
      <c r="C75" s="18">
        <v>0.13</v>
      </c>
      <c r="D75" s="19">
        <f t="shared" si="4"/>
        <v>1.0013000000000001</v>
      </c>
      <c r="E75" s="51">
        <f>ROUND(PRODUCT(D75:$D$350),6)</f>
        <v>3.5612740000000001</v>
      </c>
      <c r="F75" s="20"/>
      <c r="G75" s="21">
        <f t="shared" si="5"/>
        <v>0</v>
      </c>
      <c r="H75" s="110"/>
    </row>
    <row r="76" spans="1:8" ht="15.75" x14ac:dyDescent="0.25">
      <c r="A76" s="101">
        <f t="shared" si="3"/>
        <v>75</v>
      </c>
      <c r="B76" s="17">
        <v>36586</v>
      </c>
      <c r="C76" s="18">
        <v>0.22</v>
      </c>
      <c r="D76" s="19">
        <f t="shared" si="4"/>
        <v>1.0022</v>
      </c>
      <c r="E76" s="51">
        <f>ROUND(PRODUCT(D76:$D$350),6)</f>
        <v>3.556651</v>
      </c>
      <c r="F76" s="20"/>
      <c r="G76" s="21">
        <f t="shared" si="5"/>
        <v>0</v>
      </c>
      <c r="H76" s="110"/>
    </row>
    <row r="77" spans="1:8" ht="15.75" x14ac:dyDescent="0.25">
      <c r="A77" s="101">
        <f t="shared" si="3"/>
        <v>76</v>
      </c>
      <c r="B77" s="17">
        <v>36617</v>
      </c>
      <c r="C77" s="18">
        <v>0.42</v>
      </c>
      <c r="D77" s="19">
        <f t="shared" si="4"/>
        <v>1.0042</v>
      </c>
      <c r="E77" s="51">
        <f>ROUND(PRODUCT(D77:$D$350),6)</f>
        <v>3.5488430000000002</v>
      </c>
      <c r="F77" s="20"/>
      <c r="G77" s="21">
        <f t="shared" si="5"/>
        <v>0</v>
      </c>
      <c r="H77" s="110"/>
    </row>
    <row r="78" spans="1:8" ht="15.75" x14ac:dyDescent="0.25">
      <c r="A78" s="101">
        <f t="shared" si="3"/>
        <v>77</v>
      </c>
      <c r="B78" s="17">
        <v>36647</v>
      </c>
      <c r="C78" s="18">
        <v>0.01</v>
      </c>
      <c r="D78" s="19">
        <f t="shared" si="4"/>
        <v>1.0001</v>
      </c>
      <c r="E78" s="51">
        <f>ROUND(PRODUCT(D78:$D$350),6)</f>
        <v>3.5340009999999999</v>
      </c>
      <c r="F78" s="20"/>
      <c r="G78" s="21">
        <f t="shared" si="5"/>
        <v>0</v>
      </c>
      <c r="H78" s="110"/>
    </row>
    <row r="79" spans="1:8" ht="15.75" x14ac:dyDescent="0.25">
      <c r="A79" s="101">
        <f t="shared" si="3"/>
        <v>78</v>
      </c>
      <c r="B79" s="17">
        <v>36678</v>
      </c>
      <c r="C79" s="18">
        <v>0.23</v>
      </c>
      <c r="D79" s="19">
        <f t="shared" si="4"/>
        <v>1.0023</v>
      </c>
      <c r="E79" s="51">
        <f>ROUND(PRODUCT(D79:$D$350),6)</f>
        <v>3.5336470000000002</v>
      </c>
      <c r="F79" s="20"/>
      <c r="G79" s="21">
        <f t="shared" si="5"/>
        <v>0</v>
      </c>
      <c r="H79" s="110"/>
    </row>
    <row r="80" spans="1:8" ht="15.75" x14ac:dyDescent="0.25">
      <c r="A80" s="101">
        <f t="shared" si="3"/>
        <v>79</v>
      </c>
      <c r="B80" s="17">
        <v>36708</v>
      </c>
      <c r="C80" s="18">
        <v>1.61</v>
      </c>
      <c r="D80" s="19">
        <f t="shared" si="4"/>
        <v>1.0161</v>
      </c>
      <c r="E80" s="51">
        <f>ROUND(PRODUCT(D80:$D$350),6)</f>
        <v>3.5255380000000001</v>
      </c>
      <c r="F80" s="20"/>
      <c r="G80" s="21">
        <f t="shared" si="5"/>
        <v>0</v>
      </c>
      <c r="H80" s="110"/>
    </row>
    <row r="81" spans="1:8" ht="15.75" x14ac:dyDescent="0.25">
      <c r="A81" s="101">
        <f t="shared" si="3"/>
        <v>80</v>
      </c>
      <c r="B81" s="17">
        <v>36739</v>
      </c>
      <c r="C81" s="18">
        <v>1.31</v>
      </c>
      <c r="D81" s="19">
        <f t="shared" si="4"/>
        <v>1.0130999999999999</v>
      </c>
      <c r="E81" s="51">
        <f>ROUND(PRODUCT(D81:$D$350),6)</f>
        <v>3.4696769999999999</v>
      </c>
      <c r="F81" s="20"/>
      <c r="G81" s="21">
        <f t="shared" si="5"/>
        <v>0</v>
      </c>
      <c r="H81" s="110"/>
    </row>
    <row r="82" spans="1:8" ht="15.75" x14ac:dyDescent="0.25">
      <c r="A82" s="101">
        <f t="shared" si="3"/>
        <v>81</v>
      </c>
      <c r="B82" s="17">
        <v>36770</v>
      </c>
      <c r="C82" s="18">
        <v>0.23</v>
      </c>
      <c r="D82" s="19">
        <f t="shared" si="4"/>
        <v>1.0023</v>
      </c>
      <c r="E82" s="51">
        <f>ROUND(PRODUCT(D82:$D$350),6)</f>
        <v>3.4248120000000002</v>
      </c>
      <c r="F82" s="20"/>
      <c r="G82" s="21">
        <f t="shared" si="5"/>
        <v>0</v>
      </c>
      <c r="H82" s="110"/>
    </row>
    <row r="83" spans="1:8" ht="15.75" x14ac:dyDescent="0.25">
      <c r="A83" s="101">
        <f t="shared" si="3"/>
        <v>82</v>
      </c>
      <c r="B83" s="17">
        <v>36800</v>
      </c>
      <c r="C83" s="18">
        <v>0.14000000000000001</v>
      </c>
      <c r="D83" s="19">
        <f t="shared" si="4"/>
        <v>1.0014000000000001</v>
      </c>
      <c r="E83" s="51">
        <f>ROUND(PRODUCT(D83:$D$350),6)</f>
        <v>3.4169529999999999</v>
      </c>
      <c r="F83" s="20"/>
      <c r="G83" s="21">
        <f t="shared" si="5"/>
        <v>0</v>
      </c>
      <c r="H83" s="110"/>
    </row>
    <row r="84" spans="1:8" ht="15.75" x14ac:dyDescent="0.25">
      <c r="A84" s="101">
        <f t="shared" si="3"/>
        <v>83</v>
      </c>
      <c r="B84" s="17">
        <v>36831</v>
      </c>
      <c r="C84" s="18">
        <v>0.32</v>
      </c>
      <c r="D84" s="19">
        <f t="shared" si="4"/>
        <v>1.0032000000000001</v>
      </c>
      <c r="E84" s="51">
        <f>ROUND(PRODUCT(D84:$D$350),6)</f>
        <v>3.4121760000000001</v>
      </c>
      <c r="F84" s="20"/>
      <c r="G84" s="21">
        <f t="shared" si="5"/>
        <v>0</v>
      </c>
      <c r="H84" s="110"/>
    </row>
    <row r="85" spans="1:8" ht="23.25" customHeight="1" x14ac:dyDescent="0.25">
      <c r="A85" s="102">
        <f t="shared" si="3"/>
        <v>84</v>
      </c>
      <c r="B85" s="22" t="s">
        <v>2</v>
      </c>
      <c r="C85" s="23">
        <f>C86</f>
        <v>0.59</v>
      </c>
      <c r="D85" s="24" t="s">
        <v>1</v>
      </c>
      <c r="E85" s="51">
        <f>ROUND(PRODUCT(D85:$D$350),6)</f>
        <v>3.4012910000000001</v>
      </c>
      <c r="F85" s="25"/>
      <c r="G85" s="26">
        <f t="shared" si="5"/>
        <v>0</v>
      </c>
      <c r="H85" s="115"/>
    </row>
    <row r="86" spans="1:8" ht="15.75" x14ac:dyDescent="0.25">
      <c r="A86" s="101">
        <f t="shared" si="3"/>
        <v>85</v>
      </c>
      <c r="B86" s="17">
        <v>36861</v>
      </c>
      <c r="C86" s="18">
        <v>0.59</v>
      </c>
      <c r="D86" s="19">
        <f t="shared" si="4"/>
        <v>1.0059</v>
      </c>
      <c r="E86" s="51">
        <f>ROUND(PRODUCT(D86:$D$350),6)</f>
        <v>3.4012910000000001</v>
      </c>
      <c r="F86" s="20"/>
      <c r="G86" s="21">
        <f t="shared" si="5"/>
        <v>0</v>
      </c>
      <c r="H86" s="110"/>
    </row>
    <row r="87" spans="1:8" ht="15.75" x14ac:dyDescent="0.25">
      <c r="A87" s="101">
        <f t="shared" si="3"/>
        <v>86</v>
      </c>
      <c r="B87" s="17">
        <v>36892</v>
      </c>
      <c r="C87" s="18">
        <v>0.56999999999999995</v>
      </c>
      <c r="D87" s="19">
        <f t="shared" si="4"/>
        <v>1.0057</v>
      </c>
      <c r="E87" s="51">
        <f>ROUND(PRODUCT(D87:$D$350),6)</f>
        <v>3.3813420000000001</v>
      </c>
      <c r="F87" s="20"/>
      <c r="G87" s="21">
        <f t="shared" si="5"/>
        <v>0</v>
      </c>
      <c r="H87" s="110"/>
    </row>
    <row r="88" spans="1:8" ht="15.75" x14ac:dyDescent="0.25">
      <c r="A88" s="101">
        <f t="shared" si="3"/>
        <v>87</v>
      </c>
      <c r="B88" s="17">
        <v>36923</v>
      </c>
      <c r="C88" s="18">
        <v>0.46</v>
      </c>
      <c r="D88" s="19">
        <f t="shared" si="4"/>
        <v>1.0045999999999999</v>
      </c>
      <c r="E88" s="51">
        <f>ROUND(PRODUCT(D88:$D$350),6)</f>
        <v>3.362177</v>
      </c>
      <c r="F88" s="20"/>
      <c r="G88" s="21">
        <f t="shared" si="5"/>
        <v>0</v>
      </c>
      <c r="H88" s="110"/>
    </row>
    <row r="89" spans="1:8" ht="15.75" x14ac:dyDescent="0.25">
      <c r="A89" s="101">
        <f t="shared" si="3"/>
        <v>88</v>
      </c>
      <c r="B89" s="17">
        <v>36951</v>
      </c>
      <c r="C89" s="18">
        <v>0.38</v>
      </c>
      <c r="D89" s="19">
        <f t="shared" si="4"/>
        <v>1.0038</v>
      </c>
      <c r="E89" s="51">
        <f>ROUND(PRODUCT(D89:$D$350),6)</f>
        <v>3.3467820000000001</v>
      </c>
      <c r="F89" s="20"/>
      <c r="G89" s="21">
        <f t="shared" si="5"/>
        <v>0</v>
      </c>
      <c r="H89" s="110"/>
    </row>
    <row r="90" spans="1:8" ht="15.75" x14ac:dyDescent="0.25">
      <c r="A90" s="101">
        <f t="shared" si="3"/>
        <v>89</v>
      </c>
      <c r="B90" s="17">
        <v>36982</v>
      </c>
      <c r="C90" s="18">
        <v>0.57999999999999996</v>
      </c>
      <c r="D90" s="19">
        <f t="shared" si="4"/>
        <v>1.0058</v>
      </c>
      <c r="E90" s="51">
        <f>ROUND(PRODUCT(D90:$D$350),6)</f>
        <v>3.3341120000000002</v>
      </c>
      <c r="F90" s="20"/>
      <c r="G90" s="21">
        <f t="shared" si="5"/>
        <v>0</v>
      </c>
      <c r="H90" s="110"/>
    </row>
    <row r="91" spans="1:8" ht="15.75" x14ac:dyDescent="0.25">
      <c r="A91" s="101">
        <f t="shared" si="3"/>
        <v>90</v>
      </c>
      <c r="B91" s="17">
        <v>37012</v>
      </c>
      <c r="C91" s="18">
        <v>0.41</v>
      </c>
      <c r="D91" s="19">
        <f t="shared" si="4"/>
        <v>1.0041</v>
      </c>
      <c r="E91" s="51">
        <f>ROUND(PRODUCT(D91:$D$350),6)</f>
        <v>3.314886</v>
      </c>
      <c r="F91" s="20"/>
      <c r="G91" s="21">
        <f t="shared" si="5"/>
        <v>0</v>
      </c>
      <c r="H91" s="110"/>
    </row>
    <row r="92" spans="1:8" ht="15.75" x14ac:dyDescent="0.25">
      <c r="A92" s="101">
        <f t="shared" si="3"/>
        <v>91</v>
      </c>
      <c r="B92" s="17">
        <v>37043</v>
      </c>
      <c r="C92" s="18">
        <v>0.52</v>
      </c>
      <c r="D92" s="19">
        <f t="shared" si="4"/>
        <v>1.0052000000000001</v>
      </c>
      <c r="E92" s="51">
        <f>ROUND(PRODUCT(D92:$D$350),6)</f>
        <v>3.3013499999999998</v>
      </c>
      <c r="F92" s="20"/>
      <c r="G92" s="21">
        <f t="shared" si="5"/>
        <v>0</v>
      </c>
      <c r="H92" s="110"/>
    </row>
    <row r="93" spans="1:8" ht="15.75" x14ac:dyDescent="0.25">
      <c r="A93" s="101">
        <f t="shared" si="3"/>
        <v>92</v>
      </c>
      <c r="B93" s="17">
        <v>37073</v>
      </c>
      <c r="C93" s="18">
        <v>1.33</v>
      </c>
      <c r="D93" s="19">
        <f t="shared" si="4"/>
        <v>1.0133000000000001</v>
      </c>
      <c r="E93" s="51">
        <f>ROUND(PRODUCT(D93:$D$350),6)</f>
        <v>3.2842720000000001</v>
      </c>
      <c r="F93" s="20"/>
      <c r="G93" s="21">
        <f t="shared" si="5"/>
        <v>0</v>
      </c>
      <c r="H93" s="110"/>
    </row>
    <row r="94" spans="1:8" ht="15.75" x14ac:dyDescent="0.25">
      <c r="A94" s="101">
        <f t="shared" si="3"/>
        <v>93</v>
      </c>
      <c r="B94" s="17">
        <v>37104</v>
      </c>
      <c r="C94" s="18">
        <v>0.7</v>
      </c>
      <c r="D94" s="19">
        <f t="shared" si="4"/>
        <v>1.0069999999999999</v>
      </c>
      <c r="E94" s="51">
        <f>ROUND(PRODUCT(D94:$D$350),6)</f>
        <v>3.2411650000000001</v>
      </c>
      <c r="F94" s="20"/>
      <c r="G94" s="21">
        <f t="shared" si="5"/>
        <v>0</v>
      </c>
      <c r="H94" s="110"/>
    </row>
    <row r="95" spans="1:8" ht="15.75" x14ac:dyDescent="0.25">
      <c r="A95" s="101">
        <f t="shared" si="3"/>
        <v>94</v>
      </c>
      <c r="B95" s="17">
        <v>37135</v>
      </c>
      <c r="C95" s="18">
        <v>0.28000000000000003</v>
      </c>
      <c r="D95" s="19">
        <f t="shared" si="4"/>
        <v>1.0027999999999999</v>
      </c>
      <c r="E95" s="51">
        <f>ROUND(PRODUCT(D95:$D$350),6)</f>
        <v>3.2186340000000002</v>
      </c>
      <c r="F95" s="20"/>
      <c r="G95" s="21">
        <f t="shared" si="5"/>
        <v>0</v>
      </c>
      <c r="H95" s="110"/>
    </row>
    <row r="96" spans="1:8" ht="15.75" x14ac:dyDescent="0.25">
      <c r="A96" s="101">
        <f t="shared" si="3"/>
        <v>95</v>
      </c>
      <c r="B96" s="17">
        <v>37165</v>
      </c>
      <c r="C96" s="18">
        <v>0.83</v>
      </c>
      <c r="D96" s="19">
        <f t="shared" si="4"/>
        <v>1.0083</v>
      </c>
      <c r="E96" s="51">
        <f>ROUND(PRODUCT(D96:$D$350),6)</f>
        <v>3.2096469999999999</v>
      </c>
      <c r="F96" s="20"/>
      <c r="G96" s="21">
        <f t="shared" si="5"/>
        <v>0</v>
      </c>
      <c r="H96" s="110"/>
    </row>
    <row r="97" spans="1:8" ht="15.75" x14ac:dyDescent="0.25">
      <c r="A97" s="101">
        <f t="shared" si="3"/>
        <v>96</v>
      </c>
      <c r="B97" s="17">
        <v>37196</v>
      </c>
      <c r="C97" s="18">
        <v>0.71</v>
      </c>
      <c r="D97" s="19">
        <f t="shared" si="4"/>
        <v>1.0071000000000001</v>
      </c>
      <c r="E97" s="51">
        <f>ROUND(PRODUCT(D97:$D$350),6)</f>
        <v>3.183227</v>
      </c>
      <c r="F97" s="20"/>
      <c r="G97" s="21">
        <f t="shared" si="5"/>
        <v>0</v>
      </c>
      <c r="H97" s="110"/>
    </row>
    <row r="98" spans="1:8" ht="22.5" customHeight="1" x14ac:dyDescent="0.25">
      <c r="A98" s="102">
        <f t="shared" si="3"/>
        <v>97</v>
      </c>
      <c r="B98" s="22" t="s">
        <v>2</v>
      </c>
      <c r="C98" s="23">
        <f>C99</f>
        <v>0.65</v>
      </c>
      <c r="D98" s="24" t="s">
        <v>1</v>
      </c>
      <c r="E98" s="51">
        <f>ROUND(PRODUCT(D98:$D$350),6)</f>
        <v>3.1607850000000002</v>
      </c>
      <c r="F98" s="25"/>
      <c r="G98" s="26">
        <f t="shared" si="5"/>
        <v>0</v>
      </c>
      <c r="H98" s="115"/>
    </row>
    <row r="99" spans="1:8" ht="15.75" x14ac:dyDescent="0.25">
      <c r="A99" s="101">
        <f t="shared" si="3"/>
        <v>98</v>
      </c>
      <c r="B99" s="17">
        <v>37226</v>
      </c>
      <c r="C99" s="18">
        <v>0.65</v>
      </c>
      <c r="D99" s="19">
        <f t="shared" si="4"/>
        <v>1.0065</v>
      </c>
      <c r="E99" s="51">
        <f>ROUND(PRODUCT(D99:$D$350),6)</f>
        <v>3.1607850000000002</v>
      </c>
      <c r="F99" s="20"/>
      <c r="G99" s="21">
        <f t="shared" si="5"/>
        <v>0</v>
      </c>
      <c r="H99" s="110"/>
    </row>
    <row r="100" spans="1:8" ht="15.75" x14ac:dyDescent="0.25">
      <c r="A100" s="101">
        <f t="shared" si="3"/>
        <v>99</v>
      </c>
      <c r="B100" s="17">
        <v>37257</v>
      </c>
      <c r="C100" s="18">
        <v>0.52</v>
      </c>
      <c r="D100" s="19">
        <f t="shared" si="4"/>
        <v>1.0052000000000001</v>
      </c>
      <c r="E100" s="51">
        <f>ROUND(PRODUCT(D100:$D$350),6)</f>
        <v>3.1403729999999999</v>
      </c>
      <c r="F100" s="20"/>
      <c r="G100" s="21">
        <f t="shared" si="5"/>
        <v>0</v>
      </c>
      <c r="H100" s="110"/>
    </row>
    <row r="101" spans="1:8" ht="15.75" x14ac:dyDescent="0.25">
      <c r="A101" s="101">
        <f t="shared" si="3"/>
        <v>100</v>
      </c>
      <c r="B101" s="17">
        <v>37288</v>
      </c>
      <c r="C101" s="18">
        <v>0.36</v>
      </c>
      <c r="D101" s="19">
        <f t="shared" si="4"/>
        <v>1.0036</v>
      </c>
      <c r="E101" s="51">
        <f>ROUND(PRODUCT(D101:$D$350),6)</f>
        <v>3.1241270000000001</v>
      </c>
      <c r="F101" s="20"/>
      <c r="G101" s="21">
        <f t="shared" si="5"/>
        <v>0</v>
      </c>
      <c r="H101" s="110"/>
    </row>
    <row r="102" spans="1:8" ht="15.75" x14ac:dyDescent="0.25">
      <c r="A102" s="101">
        <f t="shared" si="3"/>
        <v>101</v>
      </c>
      <c r="B102" s="17">
        <v>37316</v>
      </c>
      <c r="C102" s="18">
        <v>0.6</v>
      </c>
      <c r="D102" s="19">
        <f t="shared" si="4"/>
        <v>1.006</v>
      </c>
      <c r="E102" s="51">
        <f>ROUND(PRODUCT(D102:$D$350),6)</f>
        <v>3.112921</v>
      </c>
      <c r="F102" s="20"/>
      <c r="G102" s="21">
        <f t="shared" si="5"/>
        <v>0</v>
      </c>
      <c r="H102" s="110"/>
    </row>
    <row r="103" spans="1:8" ht="15.75" x14ac:dyDescent="0.25">
      <c r="A103" s="101">
        <f t="shared" si="3"/>
        <v>102</v>
      </c>
      <c r="B103" s="17">
        <v>37347</v>
      </c>
      <c r="C103" s="18">
        <v>0.8</v>
      </c>
      <c r="D103" s="19">
        <f t="shared" si="4"/>
        <v>1.008</v>
      </c>
      <c r="E103" s="51">
        <f>ROUND(PRODUCT(D103:$D$350),6)</f>
        <v>3.094354</v>
      </c>
      <c r="F103" s="20"/>
      <c r="G103" s="21">
        <f t="shared" si="5"/>
        <v>0</v>
      </c>
      <c r="H103" s="110"/>
    </row>
    <row r="104" spans="1:8" ht="15.75" x14ac:dyDescent="0.25">
      <c r="A104" s="101">
        <f t="shared" si="3"/>
        <v>103</v>
      </c>
      <c r="B104" s="17">
        <v>37377</v>
      </c>
      <c r="C104" s="18">
        <v>0.21</v>
      </c>
      <c r="D104" s="19">
        <f t="shared" si="4"/>
        <v>1.0021</v>
      </c>
      <c r="E104" s="51">
        <f>ROUND(PRODUCT(D104:$D$350),6)</f>
        <v>3.0697960000000002</v>
      </c>
      <c r="F104" s="20"/>
      <c r="G104" s="21">
        <f t="shared" si="5"/>
        <v>0</v>
      </c>
      <c r="H104" s="110"/>
    </row>
    <row r="105" spans="1:8" ht="15.75" x14ac:dyDescent="0.25">
      <c r="A105" s="101">
        <f t="shared" si="3"/>
        <v>104</v>
      </c>
      <c r="B105" s="17">
        <v>37408</v>
      </c>
      <c r="C105" s="18">
        <v>0.42</v>
      </c>
      <c r="D105" s="19">
        <f t="shared" si="4"/>
        <v>1.0042</v>
      </c>
      <c r="E105" s="51">
        <f>ROUND(PRODUCT(D105:$D$350),6)</f>
        <v>3.0633629999999998</v>
      </c>
      <c r="F105" s="20"/>
      <c r="G105" s="21">
        <f t="shared" si="5"/>
        <v>0</v>
      </c>
      <c r="H105" s="110"/>
    </row>
    <row r="106" spans="1:8" ht="15.75" x14ac:dyDescent="0.25">
      <c r="A106" s="101">
        <f t="shared" si="3"/>
        <v>105</v>
      </c>
      <c r="B106" s="17">
        <v>37438</v>
      </c>
      <c r="C106" s="18">
        <v>1.19</v>
      </c>
      <c r="D106" s="19">
        <f t="shared" si="4"/>
        <v>1.0119</v>
      </c>
      <c r="E106" s="51">
        <f>ROUND(PRODUCT(D106:$D$350),6)</f>
        <v>3.050551</v>
      </c>
      <c r="F106" s="20"/>
      <c r="G106" s="21">
        <f t="shared" si="5"/>
        <v>0</v>
      </c>
      <c r="H106" s="110"/>
    </row>
    <row r="107" spans="1:8" ht="15.75" x14ac:dyDescent="0.25">
      <c r="A107" s="101">
        <f t="shared" si="3"/>
        <v>106</v>
      </c>
      <c r="B107" s="17">
        <v>37469</v>
      </c>
      <c r="C107" s="18">
        <v>0.65</v>
      </c>
      <c r="D107" s="19">
        <f t="shared" si="4"/>
        <v>1.0065</v>
      </c>
      <c r="E107" s="51">
        <f>ROUND(PRODUCT(D107:$D$350),6)</f>
        <v>3.0146760000000001</v>
      </c>
      <c r="F107" s="20"/>
      <c r="G107" s="21">
        <f t="shared" si="5"/>
        <v>0</v>
      </c>
      <c r="H107" s="110"/>
    </row>
    <row r="108" spans="1:8" ht="15.75" x14ac:dyDescent="0.25">
      <c r="A108" s="101">
        <f t="shared" si="3"/>
        <v>107</v>
      </c>
      <c r="B108" s="17">
        <v>37500</v>
      </c>
      <c r="C108" s="18">
        <v>0.72</v>
      </c>
      <c r="D108" s="19">
        <f t="shared" si="4"/>
        <v>1.0072000000000001</v>
      </c>
      <c r="E108" s="51">
        <f>ROUND(PRODUCT(D108:$D$350),6)</f>
        <v>2.9952070000000002</v>
      </c>
      <c r="F108" s="20"/>
      <c r="G108" s="21">
        <f t="shared" si="5"/>
        <v>0</v>
      </c>
      <c r="H108" s="110"/>
    </row>
    <row r="109" spans="1:8" ht="15.75" x14ac:dyDescent="0.25">
      <c r="A109" s="101">
        <f t="shared" si="3"/>
        <v>108</v>
      </c>
      <c r="B109" s="17">
        <v>37530</v>
      </c>
      <c r="C109" s="18">
        <v>1.31</v>
      </c>
      <c r="D109" s="19">
        <f t="shared" si="4"/>
        <v>1.0130999999999999</v>
      </c>
      <c r="E109" s="51">
        <f>ROUND(PRODUCT(D109:$D$350),6)</f>
        <v>2.9737960000000001</v>
      </c>
      <c r="F109" s="20"/>
      <c r="G109" s="21">
        <f t="shared" si="5"/>
        <v>0</v>
      </c>
      <c r="H109" s="110"/>
    </row>
    <row r="110" spans="1:8" ht="15.75" x14ac:dyDescent="0.25">
      <c r="A110" s="101">
        <f t="shared" si="3"/>
        <v>109</v>
      </c>
      <c r="B110" s="17">
        <v>37561</v>
      </c>
      <c r="C110" s="18">
        <v>3.02</v>
      </c>
      <c r="D110" s="19">
        <f t="shared" si="4"/>
        <v>1.0302</v>
      </c>
      <c r="E110" s="51">
        <f>ROUND(PRODUCT(D110:$D$350),6)</f>
        <v>2.935343</v>
      </c>
      <c r="F110" s="20"/>
      <c r="G110" s="21">
        <f t="shared" si="5"/>
        <v>0</v>
      </c>
      <c r="H110" s="110"/>
    </row>
    <row r="111" spans="1:8" ht="17.25" customHeight="1" x14ac:dyDescent="0.25">
      <c r="A111" s="102">
        <f t="shared" si="3"/>
        <v>110</v>
      </c>
      <c r="B111" s="22" t="s">
        <v>2</v>
      </c>
      <c r="C111" s="23">
        <f>C112</f>
        <v>2.1</v>
      </c>
      <c r="D111" s="24" t="s">
        <v>1</v>
      </c>
      <c r="E111" s="51">
        <f>ROUND(PRODUCT(D111:$D$350),6)</f>
        <v>2.849294</v>
      </c>
      <c r="F111" s="25"/>
      <c r="G111" s="26">
        <f t="shared" si="5"/>
        <v>0</v>
      </c>
      <c r="H111" s="115"/>
    </row>
    <row r="112" spans="1:8" ht="15.75" x14ac:dyDescent="0.25">
      <c r="A112" s="101">
        <f t="shared" si="3"/>
        <v>111</v>
      </c>
      <c r="B112" s="17">
        <v>37591</v>
      </c>
      <c r="C112" s="18">
        <v>2.1</v>
      </c>
      <c r="D112" s="19">
        <f t="shared" si="4"/>
        <v>1.0209999999999999</v>
      </c>
      <c r="E112" s="51">
        <f>ROUND(PRODUCT(D112:$D$350),6)</f>
        <v>2.849294</v>
      </c>
      <c r="F112" s="20"/>
      <c r="G112" s="21">
        <f t="shared" si="5"/>
        <v>0</v>
      </c>
      <c r="H112" s="110"/>
    </row>
    <row r="113" spans="1:8" ht="15.75" x14ac:dyDescent="0.25">
      <c r="A113" s="101">
        <f t="shared" si="3"/>
        <v>112</v>
      </c>
      <c r="B113" s="17">
        <v>37622</v>
      </c>
      <c r="C113" s="18">
        <v>2.25</v>
      </c>
      <c r="D113" s="19">
        <f t="shared" si="4"/>
        <v>1.0225</v>
      </c>
      <c r="E113" s="51">
        <f>ROUND(PRODUCT(D113:$D$350),6)</f>
        <v>2.7906900000000001</v>
      </c>
      <c r="F113" s="20"/>
      <c r="G113" s="21">
        <f t="shared" si="5"/>
        <v>0</v>
      </c>
      <c r="H113" s="110"/>
    </row>
    <row r="114" spans="1:8" ht="15.75" x14ac:dyDescent="0.25">
      <c r="A114" s="101">
        <f t="shared" si="3"/>
        <v>113</v>
      </c>
      <c r="B114" s="17">
        <v>37653</v>
      </c>
      <c r="C114" s="18">
        <v>1.57</v>
      </c>
      <c r="D114" s="19">
        <f t="shared" si="4"/>
        <v>1.0157</v>
      </c>
      <c r="E114" s="51">
        <f>ROUND(PRODUCT(D114:$D$350),6)</f>
        <v>2.7292809999999998</v>
      </c>
      <c r="F114" s="20"/>
      <c r="G114" s="21">
        <f t="shared" si="5"/>
        <v>0</v>
      </c>
      <c r="H114" s="110"/>
    </row>
    <row r="115" spans="1:8" ht="15.75" x14ac:dyDescent="0.25">
      <c r="A115" s="101">
        <f t="shared" si="3"/>
        <v>114</v>
      </c>
      <c r="B115" s="17">
        <v>37681</v>
      </c>
      <c r="C115" s="18">
        <v>1.23</v>
      </c>
      <c r="D115" s="19">
        <f t="shared" si="4"/>
        <v>1.0123</v>
      </c>
      <c r="E115" s="51">
        <f>ROUND(PRODUCT(D115:$D$350),6)</f>
        <v>2.6870940000000001</v>
      </c>
      <c r="F115" s="20"/>
      <c r="G115" s="21">
        <f t="shared" si="5"/>
        <v>0</v>
      </c>
      <c r="H115" s="110"/>
    </row>
    <row r="116" spans="1:8" ht="15.75" x14ac:dyDescent="0.25">
      <c r="A116" s="101">
        <f t="shared" si="3"/>
        <v>115</v>
      </c>
      <c r="B116" s="17">
        <v>37712</v>
      </c>
      <c r="C116" s="18">
        <v>0.97</v>
      </c>
      <c r="D116" s="19">
        <f t="shared" si="4"/>
        <v>1.0097</v>
      </c>
      <c r="E116" s="51">
        <f>ROUND(PRODUCT(D116:$D$350),6)</f>
        <v>2.6544439999999998</v>
      </c>
      <c r="F116" s="20"/>
      <c r="G116" s="21">
        <f t="shared" si="5"/>
        <v>0</v>
      </c>
      <c r="H116" s="110"/>
    </row>
    <row r="117" spans="1:8" ht="15.75" x14ac:dyDescent="0.25">
      <c r="A117" s="101">
        <f t="shared" si="3"/>
        <v>116</v>
      </c>
      <c r="B117" s="17">
        <v>37742</v>
      </c>
      <c r="C117" s="18">
        <v>0.61</v>
      </c>
      <c r="D117" s="19">
        <f t="shared" si="4"/>
        <v>1.0061</v>
      </c>
      <c r="E117" s="51">
        <f>ROUND(PRODUCT(D117:$D$350),6)</f>
        <v>2.628943</v>
      </c>
      <c r="F117" s="20"/>
      <c r="G117" s="21">
        <f t="shared" si="5"/>
        <v>0</v>
      </c>
      <c r="H117" s="110"/>
    </row>
    <row r="118" spans="1:8" ht="15.75" x14ac:dyDescent="0.25">
      <c r="A118" s="101">
        <f t="shared" si="3"/>
        <v>117</v>
      </c>
      <c r="B118" s="17">
        <v>37773</v>
      </c>
      <c r="C118" s="18">
        <v>-0.15</v>
      </c>
      <c r="D118" s="19">
        <f t="shared" si="4"/>
        <v>0.99850000000000005</v>
      </c>
      <c r="E118" s="51">
        <f>ROUND(PRODUCT(D118:$D$350),6)</f>
        <v>2.6130040000000001</v>
      </c>
      <c r="F118" s="20"/>
      <c r="G118" s="21">
        <f t="shared" si="5"/>
        <v>0</v>
      </c>
      <c r="H118" s="110"/>
    </row>
    <row r="119" spans="1:8" ht="15.75" x14ac:dyDescent="0.25">
      <c r="A119" s="101">
        <f t="shared" si="3"/>
        <v>118</v>
      </c>
      <c r="B119" s="17">
        <v>37803</v>
      </c>
      <c r="C119" s="18">
        <v>0.2</v>
      </c>
      <c r="D119" s="19">
        <f t="shared" si="4"/>
        <v>1.002</v>
      </c>
      <c r="E119" s="51">
        <f>ROUND(PRODUCT(D119:$D$350),6)</f>
        <v>2.6169289999999998</v>
      </c>
      <c r="F119" s="20"/>
      <c r="G119" s="21">
        <f t="shared" si="5"/>
        <v>0</v>
      </c>
      <c r="H119" s="110"/>
    </row>
    <row r="120" spans="1:8" ht="15.75" x14ac:dyDescent="0.25">
      <c r="A120" s="101">
        <f t="shared" si="3"/>
        <v>119</v>
      </c>
      <c r="B120" s="17">
        <v>37834</v>
      </c>
      <c r="C120" s="18">
        <v>0.34</v>
      </c>
      <c r="D120" s="19">
        <f t="shared" si="4"/>
        <v>1.0034000000000001</v>
      </c>
      <c r="E120" s="51">
        <f>ROUND(PRODUCT(D120:$D$350),6)</f>
        <v>2.6117059999999999</v>
      </c>
      <c r="F120" s="20"/>
      <c r="G120" s="21">
        <f t="shared" si="5"/>
        <v>0</v>
      </c>
      <c r="H120" s="110"/>
    </row>
    <row r="121" spans="1:8" ht="15.75" x14ac:dyDescent="0.25">
      <c r="A121" s="101">
        <f t="shared" si="3"/>
        <v>120</v>
      </c>
      <c r="B121" s="17">
        <v>37865</v>
      </c>
      <c r="C121" s="18">
        <v>0.78</v>
      </c>
      <c r="D121" s="19">
        <f t="shared" si="4"/>
        <v>1.0078</v>
      </c>
      <c r="E121" s="51">
        <f>ROUND(PRODUCT(D121:$D$350),6)</f>
        <v>2.6028560000000001</v>
      </c>
      <c r="F121" s="20"/>
      <c r="G121" s="21">
        <f t="shared" si="5"/>
        <v>0</v>
      </c>
      <c r="H121" s="110"/>
    </row>
    <row r="122" spans="1:8" ht="15.75" x14ac:dyDescent="0.25">
      <c r="A122" s="101">
        <f t="shared" si="3"/>
        <v>121</v>
      </c>
      <c r="B122" s="17">
        <v>37895</v>
      </c>
      <c r="C122" s="18">
        <v>0.28999999999999998</v>
      </c>
      <c r="D122" s="19">
        <f t="shared" si="4"/>
        <v>1.0028999999999999</v>
      </c>
      <c r="E122" s="51">
        <f>ROUND(PRODUCT(D122:$D$350),6)</f>
        <v>2.5827110000000002</v>
      </c>
      <c r="F122" s="20"/>
      <c r="G122" s="21">
        <f t="shared" si="5"/>
        <v>0</v>
      </c>
      <c r="H122" s="110"/>
    </row>
    <row r="123" spans="1:8" ht="15.75" x14ac:dyDescent="0.25">
      <c r="A123" s="101">
        <f t="shared" si="3"/>
        <v>122</v>
      </c>
      <c r="B123" s="17">
        <v>37926</v>
      </c>
      <c r="C123" s="18">
        <v>0.34</v>
      </c>
      <c r="D123" s="19">
        <f t="shared" si="4"/>
        <v>1.0034000000000001</v>
      </c>
      <c r="E123" s="51">
        <f>ROUND(PRODUCT(D123:$D$350),6)</f>
        <v>2.5752429999999999</v>
      </c>
      <c r="F123" s="20"/>
      <c r="G123" s="21">
        <f t="shared" si="5"/>
        <v>0</v>
      </c>
      <c r="H123" s="110"/>
    </row>
    <row r="124" spans="1:8" ht="18.75" customHeight="1" x14ac:dyDescent="0.25">
      <c r="A124" s="102">
        <f t="shared" si="3"/>
        <v>123</v>
      </c>
      <c r="B124" s="22" t="s">
        <v>2</v>
      </c>
      <c r="C124" s="23">
        <f>C125</f>
        <v>0.52</v>
      </c>
      <c r="D124" s="24" t="s">
        <v>1</v>
      </c>
      <c r="E124" s="51">
        <f>ROUND(PRODUCT(D124:$D$350),6)</f>
        <v>2.5665170000000002</v>
      </c>
      <c r="F124" s="25"/>
      <c r="G124" s="26">
        <f t="shared" si="5"/>
        <v>0</v>
      </c>
      <c r="H124" s="115"/>
    </row>
    <row r="125" spans="1:8" ht="15.75" x14ac:dyDescent="0.25">
      <c r="A125" s="101">
        <f t="shared" si="3"/>
        <v>124</v>
      </c>
      <c r="B125" s="17">
        <v>37956</v>
      </c>
      <c r="C125" s="18">
        <v>0.52</v>
      </c>
      <c r="D125" s="19">
        <f t="shared" si="4"/>
        <v>1.0052000000000001</v>
      </c>
      <c r="E125" s="51">
        <f>ROUND(PRODUCT(D125:$D$350),6)</f>
        <v>2.5665170000000002</v>
      </c>
      <c r="F125" s="20"/>
      <c r="G125" s="21">
        <f t="shared" si="5"/>
        <v>0</v>
      </c>
      <c r="H125" s="110"/>
    </row>
    <row r="126" spans="1:8" ht="15.75" x14ac:dyDescent="0.25">
      <c r="A126" s="101">
        <f t="shared" si="3"/>
        <v>125</v>
      </c>
      <c r="B126" s="17">
        <v>37987</v>
      </c>
      <c r="C126" s="18">
        <v>0.76</v>
      </c>
      <c r="D126" s="19">
        <f t="shared" si="4"/>
        <v>1.0076000000000001</v>
      </c>
      <c r="E126" s="51">
        <f>ROUND(PRODUCT(D126:$D$350),6)</f>
        <v>2.5532400000000002</v>
      </c>
      <c r="F126" s="20"/>
      <c r="G126" s="21">
        <f t="shared" si="5"/>
        <v>0</v>
      </c>
      <c r="H126" s="110"/>
    </row>
    <row r="127" spans="1:8" ht="15.75" x14ac:dyDescent="0.25">
      <c r="A127" s="101">
        <f t="shared" si="3"/>
        <v>126</v>
      </c>
      <c r="B127" s="17">
        <v>38018</v>
      </c>
      <c r="C127" s="18">
        <v>0.61</v>
      </c>
      <c r="D127" s="19">
        <f t="shared" si="4"/>
        <v>1.0061</v>
      </c>
      <c r="E127" s="51">
        <f>ROUND(PRODUCT(D127:$D$350),6)</f>
        <v>2.5339809999999998</v>
      </c>
      <c r="F127" s="20"/>
      <c r="G127" s="21">
        <f t="shared" si="5"/>
        <v>0</v>
      </c>
      <c r="H127" s="110"/>
    </row>
    <row r="128" spans="1:8" ht="15.75" x14ac:dyDescent="0.25">
      <c r="A128" s="101">
        <f t="shared" si="3"/>
        <v>127</v>
      </c>
      <c r="B128" s="17">
        <v>38047</v>
      </c>
      <c r="C128" s="18">
        <v>0.47</v>
      </c>
      <c r="D128" s="19">
        <f t="shared" si="4"/>
        <v>1.0046999999999999</v>
      </c>
      <c r="E128" s="51">
        <f>ROUND(PRODUCT(D128:$D$350),6)</f>
        <v>2.518618</v>
      </c>
      <c r="F128" s="20"/>
      <c r="G128" s="21">
        <f t="shared" si="5"/>
        <v>0</v>
      </c>
      <c r="H128" s="110"/>
    </row>
    <row r="129" spans="1:8" ht="15.75" x14ac:dyDescent="0.25">
      <c r="A129" s="101">
        <f t="shared" si="3"/>
        <v>128</v>
      </c>
      <c r="B129" s="17">
        <v>38078</v>
      </c>
      <c r="C129" s="18">
        <v>0.37</v>
      </c>
      <c r="D129" s="19">
        <f t="shared" si="4"/>
        <v>1.0037</v>
      </c>
      <c r="E129" s="51">
        <f>ROUND(PRODUCT(D129:$D$350),6)</f>
        <v>2.5068359999999998</v>
      </c>
      <c r="F129" s="20"/>
      <c r="G129" s="21">
        <f t="shared" si="5"/>
        <v>0</v>
      </c>
      <c r="H129" s="110"/>
    </row>
    <row r="130" spans="1:8" ht="15.75" x14ac:dyDescent="0.25">
      <c r="A130" s="101">
        <f t="shared" si="3"/>
        <v>129</v>
      </c>
      <c r="B130" s="17">
        <v>38108</v>
      </c>
      <c r="C130" s="18">
        <v>0.51</v>
      </c>
      <c r="D130" s="19">
        <f t="shared" si="4"/>
        <v>1.0051000000000001</v>
      </c>
      <c r="E130" s="51">
        <f>ROUND(PRODUCT(D130:$D$350),6)</f>
        <v>2.497595</v>
      </c>
      <c r="F130" s="20"/>
      <c r="G130" s="21">
        <f t="shared" si="5"/>
        <v>0</v>
      </c>
      <c r="H130" s="110"/>
    </row>
    <row r="131" spans="1:8" ht="15.75" x14ac:dyDescent="0.25">
      <c r="A131" s="101">
        <f t="shared" si="3"/>
        <v>130</v>
      </c>
      <c r="B131" s="17">
        <v>38139</v>
      </c>
      <c r="C131" s="18">
        <v>0.71</v>
      </c>
      <c r="D131" s="19">
        <f t="shared" si="4"/>
        <v>1.0071000000000001</v>
      </c>
      <c r="E131" s="51">
        <f>ROUND(PRODUCT(D131:$D$350),6)</f>
        <v>2.4849220000000001</v>
      </c>
      <c r="F131" s="20"/>
      <c r="G131" s="21">
        <f t="shared" si="5"/>
        <v>0</v>
      </c>
      <c r="H131" s="110"/>
    </row>
    <row r="132" spans="1:8" ht="15.75" x14ac:dyDescent="0.25">
      <c r="A132" s="101">
        <f t="shared" ref="A132:A195" si="6">A131+1</f>
        <v>131</v>
      </c>
      <c r="B132" s="17">
        <v>38169</v>
      </c>
      <c r="C132" s="18">
        <v>0.91</v>
      </c>
      <c r="D132" s="19">
        <f t="shared" si="4"/>
        <v>1.0091000000000001</v>
      </c>
      <c r="E132" s="51">
        <f>ROUND(PRODUCT(D132:$D$350),6)</f>
        <v>2.467403</v>
      </c>
      <c r="F132" s="20"/>
      <c r="G132" s="21">
        <f t="shared" si="5"/>
        <v>0</v>
      </c>
      <c r="H132" s="110"/>
    </row>
    <row r="133" spans="1:8" ht="15.75" x14ac:dyDescent="0.25">
      <c r="A133" s="101">
        <f t="shared" si="6"/>
        <v>132</v>
      </c>
      <c r="B133" s="17">
        <v>38200</v>
      </c>
      <c r="C133" s="18">
        <v>0.69</v>
      </c>
      <c r="D133" s="19">
        <f t="shared" si="4"/>
        <v>1.0068999999999999</v>
      </c>
      <c r="E133" s="51">
        <f>ROUND(PRODUCT(D133:$D$350),6)</f>
        <v>2.4451520000000002</v>
      </c>
      <c r="F133" s="20"/>
      <c r="G133" s="21">
        <f t="shared" si="5"/>
        <v>0</v>
      </c>
      <c r="H133" s="110"/>
    </row>
    <row r="134" spans="1:8" ht="15.75" x14ac:dyDescent="0.25">
      <c r="A134" s="101">
        <f t="shared" si="6"/>
        <v>133</v>
      </c>
      <c r="B134" s="17">
        <v>38231</v>
      </c>
      <c r="C134" s="18">
        <v>0.33</v>
      </c>
      <c r="D134" s="19">
        <f t="shared" si="4"/>
        <v>1.0033000000000001</v>
      </c>
      <c r="E134" s="51">
        <f>ROUND(PRODUCT(D134:$D$350),6)</f>
        <v>2.4283960000000002</v>
      </c>
      <c r="F134" s="20"/>
      <c r="G134" s="21">
        <f t="shared" si="5"/>
        <v>0</v>
      </c>
      <c r="H134" s="110"/>
    </row>
    <row r="135" spans="1:8" ht="15.75" x14ac:dyDescent="0.25">
      <c r="A135" s="101">
        <f t="shared" si="6"/>
        <v>134</v>
      </c>
      <c r="B135" s="17">
        <v>38261</v>
      </c>
      <c r="C135" s="18">
        <v>0.44</v>
      </c>
      <c r="D135" s="19">
        <f t="shared" si="4"/>
        <v>1.0044</v>
      </c>
      <c r="E135" s="51">
        <f>ROUND(PRODUCT(D135:$D$350),6)</f>
        <v>2.4204089999999998</v>
      </c>
      <c r="F135" s="20"/>
      <c r="G135" s="21">
        <f t="shared" si="5"/>
        <v>0</v>
      </c>
      <c r="H135" s="110"/>
    </row>
    <row r="136" spans="1:8" ht="15.75" x14ac:dyDescent="0.25">
      <c r="A136" s="101">
        <f t="shared" si="6"/>
        <v>135</v>
      </c>
      <c r="B136" s="17">
        <v>38292</v>
      </c>
      <c r="C136" s="18">
        <v>0.69</v>
      </c>
      <c r="D136" s="19">
        <f t="shared" si="4"/>
        <v>1.0068999999999999</v>
      </c>
      <c r="E136" s="51">
        <f>ROUND(PRODUCT(D136:$D$350),6)</f>
        <v>2.4098060000000001</v>
      </c>
      <c r="F136" s="20"/>
      <c r="G136" s="21">
        <f t="shared" si="5"/>
        <v>0</v>
      </c>
      <c r="H136" s="110"/>
    </row>
    <row r="137" spans="1:8" ht="18.75" customHeight="1" x14ac:dyDescent="0.25">
      <c r="A137" s="102">
        <f t="shared" si="6"/>
        <v>136</v>
      </c>
      <c r="B137" s="22" t="s">
        <v>2</v>
      </c>
      <c r="C137" s="23">
        <f>C138</f>
        <v>0.86</v>
      </c>
      <c r="D137" s="24" t="s">
        <v>1</v>
      </c>
      <c r="E137" s="51">
        <f>ROUND(PRODUCT(D137:$D$350),6)</f>
        <v>2.3932920000000002</v>
      </c>
      <c r="F137" s="25"/>
      <c r="G137" s="26">
        <f t="shared" si="5"/>
        <v>0</v>
      </c>
      <c r="H137" s="115"/>
    </row>
    <row r="138" spans="1:8" ht="15.75" x14ac:dyDescent="0.25">
      <c r="A138" s="101">
        <f t="shared" si="6"/>
        <v>137</v>
      </c>
      <c r="B138" s="17">
        <v>38322</v>
      </c>
      <c r="C138" s="18">
        <v>0.86</v>
      </c>
      <c r="D138" s="19">
        <f t="shared" si="4"/>
        <v>1.0085999999999999</v>
      </c>
      <c r="E138" s="51">
        <f>ROUND(PRODUCT(D138:$D$350),6)</f>
        <v>2.3932920000000002</v>
      </c>
      <c r="F138" s="20"/>
      <c r="G138" s="21">
        <f t="shared" si="5"/>
        <v>0</v>
      </c>
      <c r="H138" s="110"/>
    </row>
    <row r="139" spans="1:8" ht="15.75" x14ac:dyDescent="0.25">
      <c r="A139" s="101">
        <f t="shared" si="6"/>
        <v>138</v>
      </c>
      <c r="B139" s="17">
        <v>38353</v>
      </c>
      <c r="C139" s="18">
        <v>0.57999999999999996</v>
      </c>
      <c r="D139" s="19">
        <f t="shared" si="4"/>
        <v>1.0058</v>
      </c>
      <c r="E139" s="51">
        <f>ROUND(PRODUCT(D139:$D$350),6)</f>
        <v>2.3728850000000001</v>
      </c>
      <c r="F139" s="20"/>
      <c r="G139" s="21">
        <f t="shared" si="5"/>
        <v>0</v>
      </c>
      <c r="H139" s="110"/>
    </row>
    <row r="140" spans="1:8" ht="15.75" x14ac:dyDescent="0.25">
      <c r="A140" s="101">
        <f t="shared" si="6"/>
        <v>139</v>
      </c>
      <c r="B140" s="17">
        <v>38384</v>
      </c>
      <c r="C140" s="18">
        <v>0.59</v>
      </c>
      <c r="D140" s="19">
        <f t="shared" si="4"/>
        <v>1.0059</v>
      </c>
      <c r="E140" s="51">
        <f>ROUND(PRODUCT(D140:$D$350),6)</f>
        <v>2.3592019999999998</v>
      </c>
      <c r="F140" s="20"/>
      <c r="G140" s="21">
        <f t="shared" si="5"/>
        <v>0</v>
      </c>
      <c r="H140" s="110"/>
    </row>
    <row r="141" spans="1:8" ht="15.75" x14ac:dyDescent="0.25">
      <c r="A141" s="101">
        <f t="shared" si="6"/>
        <v>140</v>
      </c>
      <c r="B141" s="17">
        <v>38412</v>
      </c>
      <c r="C141" s="18">
        <v>0.61</v>
      </c>
      <c r="D141" s="19">
        <f t="shared" si="4"/>
        <v>1.0061</v>
      </c>
      <c r="E141" s="51">
        <f>ROUND(PRODUCT(D141:$D$350),6)</f>
        <v>2.345364</v>
      </c>
      <c r="F141" s="20"/>
      <c r="G141" s="21">
        <f t="shared" si="5"/>
        <v>0</v>
      </c>
      <c r="H141" s="110"/>
    </row>
    <row r="142" spans="1:8" ht="15.75" x14ac:dyDescent="0.25">
      <c r="A142" s="101">
        <f t="shared" si="6"/>
        <v>141</v>
      </c>
      <c r="B142" s="17">
        <v>38443</v>
      </c>
      <c r="C142" s="18">
        <v>0.87</v>
      </c>
      <c r="D142" s="19">
        <f t="shared" ref="D142:D210" si="7">ROUND(1+C142/100,6)</f>
        <v>1.0086999999999999</v>
      </c>
      <c r="E142" s="51">
        <f>ROUND(PRODUCT(D142:$D$350),6)</f>
        <v>2.3311440000000001</v>
      </c>
      <c r="F142" s="20"/>
      <c r="G142" s="21">
        <f t="shared" ref="G142:G210" si="8">ROUND(F142*E142,2)</f>
        <v>0</v>
      </c>
      <c r="H142" s="110"/>
    </row>
    <row r="143" spans="1:8" ht="15.75" x14ac:dyDescent="0.25">
      <c r="A143" s="101">
        <f t="shared" si="6"/>
        <v>142</v>
      </c>
      <c r="B143" s="17">
        <v>38473</v>
      </c>
      <c r="C143" s="18">
        <v>0.49</v>
      </c>
      <c r="D143" s="19">
        <f t="shared" si="7"/>
        <v>1.0048999999999999</v>
      </c>
      <c r="E143" s="51">
        <f>ROUND(PRODUCT(D143:$D$350),6)</f>
        <v>2.3110379999999999</v>
      </c>
      <c r="F143" s="20"/>
      <c r="G143" s="21">
        <f t="shared" si="8"/>
        <v>0</v>
      </c>
      <c r="H143" s="110"/>
    </row>
    <row r="144" spans="1:8" ht="15.75" x14ac:dyDescent="0.25">
      <c r="A144" s="101">
        <f t="shared" si="6"/>
        <v>143</v>
      </c>
      <c r="B144" s="17">
        <v>38504</v>
      </c>
      <c r="C144" s="18">
        <v>-0.02</v>
      </c>
      <c r="D144" s="19">
        <f t="shared" si="7"/>
        <v>0.99980000000000002</v>
      </c>
      <c r="E144" s="51">
        <f>ROUND(PRODUCT(D144:$D$350),6)</f>
        <v>2.299769</v>
      </c>
      <c r="F144" s="20"/>
      <c r="G144" s="21">
        <f t="shared" si="8"/>
        <v>0</v>
      </c>
      <c r="H144" s="110"/>
    </row>
    <row r="145" spans="1:8" ht="15.75" x14ac:dyDescent="0.25">
      <c r="A145" s="101">
        <f t="shared" si="6"/>
        <v>144</v>
      </c>
      <c r="B145" s="17">
        <v>38534</v>
      </c>
      <c r="C145" s="18">
        <v>0.25</v>
      </c>
      <c r="D145" s="19">
        <f t="shared" si="7"/>
        <v>1.0024999999999999</v>
      </c>
      <c r="E145" s="51">
        <f>ROUND(PRODUCT(D145:$D$350),6)</f>
        <v>2.3002289999999999</v>
      </c>
      <c r="F145" s="20"/>
      <c r="G145" s="21">
        <f t="shared" si="8"/>
        <v>0</v>
      </c>
      <c r="H145" s="110"/>
    </row>
    <row r="146" spans="1:8" ht="15.75" x14ac:dyDescent="0.25">
      <c r="A146" s="101">
        <f t="shared" si="6"/>
        <v>145</v>
      </c>
      <c r="B146" s="17">
        <v>38565</v>
      </c>
      <c r="C146" s="18">
        <v>0.17</v>
      </c>
      <c r="D146" s="19">
        <f t="shared" si="7"/>
        <v>1.0017</v>
      </c>
      <c r="E146" s="51">
        <f>ROUND(PRODUCT(D146:$D$350),6)</f>
        <v>2.2944930000000001</v>
      </c>
      <c r="F146" s="20"/>
      <c r="G146" s="21">
        <f t="shared" si="8"/>
        <v>0</v>
      </c>
      <c r="H146" s="110"/>
    </row>
    <row r="147" spans="1:8" ht="15.75" x14ac:dyDescent="0.25">
      <c r="A147" s="101">
        <f t="shared" si="6"/>
        <v>146</v>
      </c>
      <c r="B147" s="17">
        <v>38596</v>
      </c>
      <c r="C147" s="18">
        <v>0.35</v>
      </c>
      <c r="D147" s="19">
        <f t="shared" si="7"/>
        <v>1.0035000000000001</v>
      </c>
      <c r="E147" s="51">
        <f>ROUND(PRODUCT(D147:$D$350),6)</f>
        <v>2.2905989999999998</v>
      </c>
      <c r="F147" s="20"/>
      <c r="G147" s="21">
        <f t="shared" si="8"/>
        <v>0</v>
      </c>
      <c r="H147" s="110"/>
    </row>
    <row r="148" spans="1:8" ht="15.75" x14ac:dyDescent="0.25">
      <c r="A148" s="101">
        <f t="shared" si="6"/>
        <v>147</v>
      </c>
      <c r="B148" s="17">
        <v>38626</v>
      </c>
      <c r="C148" s="18">
        <v>0.75</v>
      </c>
      <c r="D148" s="19">
        <f t="shared" si="7"/>
        <v>1.0075000000000001</v>
      </c>
      <c r="E148" s="51">
        <f>ROUND(PRODUCT(D148:$D$350),6)</f>
        <v>2.28261</v>
      </c>
      <c r="F148" s="20"/>
      <c r="G148" s="21">
        <f t="shared" si="8"/>
        <v>0</v>
      </c>
      <c r="H148" s="110"/>
    </row>
    <row r="149" spans="1:8" ht="15.75" x14ac:dyDescent="0.25">
      <c r="A149" s="101">
        <f t="shared" si="6"/>
        <v>148</v>
      </c>
      <c r="B149" s="17">
        <v>38657</v>
      </c>
      <c r="C149" s="18">
        <v>0.55000000000000004</v>
      </c>
      <c r="D149" s="19">
        <f t="shared" si="7"/>
        <v>1.0055000000000001</v>
      </c>
      <c r="E149" s="51">
        <f>ROUND(PRODUCT(D149:$D$350),6)</f>
        <v>2.2656179999999999</v>
      </c>
      <c r="F149" s="20"/>
      <c r="G149" s="21">
        <f t="shared" si="8"/>
        <v>0</v>
      </c>
      <c r="H149" s="110"/>
    </row>
    <row r="150" spans="1:8" ht="23.25" customHeight="1" x14ac:dyDescent="0.25">
      <c r="A150" s="102">
        <f t="shared" si="6"/>
        <v>149</v>
      </c>
      <c r="B150" s="22" t="s">
        <v>2</v>
      </c>
      <c r="C150" s="23">
        <f>C151</f>
        <v>0.36</v>
      </c>
      <c r="D150" s="24" t="s">
        <v>1</v>
      </c>
      <c r="E150" s="51">
        <f>ROUND(PRODUCT(D150:$D$350),6)</f>
        <v>2.253225</v>
      </c>
      <c r="F150" s="25"/>
      <c r="G150" s="26">
        <f t="shared" si="8"/>
        <v>0</v>
      </c>
      <c r="H150" s="115"/>
    </row>
    <row r="151" spans="1:8" ht="15.75" x14ac:dyDescent="0.25">
      <c r="A151" s="101">
        <f t="shared" si="6"/>
        <v>150</v>
      </c>
      <c r="B151" s="17">
        <v>38687</v>
      </c>
      <c r="C151" s="18">
        <v>0.36</v>
      </c>
      <c r="D151" s="19">
        <f t="shared" si="7"/>
        <v>1.0036</v>
      </c>
      <c r="E151" s="51">
        <f>ROUND(PRODUCT(D151:$D$350),6)</f>
        <v>2.253225</v>
      </c>
      <c r="F151" s="20"/>
      <c r="G151" s="21">
        <f t="shared" si="8"/>
        <v>0</v>
      </c>
      <c r="H151" s="110"/>
    </row>
    <row r="152" spans="1:8" ht="15.75" x14ac:dyDescent="0.25">
      <c r="A152" s="101">
        <f t="shared" si="6"/>
        <v>151</v>
      </c>
      <c r="B152" s="17">
        <v>38718</v>
      </c>
      <c r="C152" s="18">
        <v>0.59</v>
      </c>
      <c r="D152" s="19">
        <f t="shared" si="7"/>
        <v>1.0059</v>
      </c>
      <c r="E152" s="51">
        <f>ROUND(PRODUCT(D152:$D$350),6)</f>
        <v>2.2451430000000001</v>
      </c>
      <c r="F152" s="37"/>
      <c r="G152" s="21">
        <f t="shared" si="8"/>
        <v>0</v>
      </c>
      <c r="H152" s="110"/>
    </row>
    <row r="153" spans="1:8" ht="15.75" x14ac:dyDescent="0.25">
      <c r="A153" s="101">
        <f t="shared" si="6"/>
        <v>152</v>
      </c>
      <c r="B153" s="17">
        <v>38749</v>
      </c>
      <c r="C153" s="18">
        <v>0.41</v>
      </c>
      <c r="D153" s="19">
        <f t="shared" si="7"/>
        <v>1.0041</v>
      </c>
      <c r="E153" s="51">
        <f>ROUND(PRODUCT(D153:$D$350),6)</f>
        <v>2.2319740000000001</v>
      </c>
      <c r="F153" s="37"/>
      <c r="G153" s="21">
        <f t="shared" si="8"/>
        <v>0</v>
      </c>
      <c r="H153" s="110"/>
    </row>
    <row r="154" spans="1:8" ht="15.75" x14ac:dyDescent="0.25">
      <c r="A154" s="101">
        <f t="shared" si="6"/>
        <v>153</v>
      </c>
      <c r="B154" s="17">
        <v>38777</v>
      </c>
      <c r="C154" s="18">
        <v>0.43</v>
      </c>
      <c r="D154" s="19">
        <f t="shared" si="7"/>
        <v>1.0043</v>
      </c>
      <c r="E154" s="51">
        <f>ROUND(PRODUCT(D154:$D$350),6)</f>
        <v>2.2228599999999998</v>
      </c>
      <c r="F154" s="37"/>
      <c r="G154" s="21">
        <f t="shared" si="8"/>
        <v>0</v>
      </c>
      <c r="H154" s="110"/>
    </row>
    <row r="155" spans="1:8" ht="15.75" x14ac:dyDescent="0.25">
      <c r="A155" s="101">
        <f t="shared" si="6"/>
        <v>154</v>
      </c>
      <c r="B155" s="17">
        <v>38808</v>
      </c>
      <c r="C155" s="18">
        <v>0.21</v>
      </c>
      <c r="D155" s="19">
        <f t="shared" si="7"/>
        <v>1.0021</v>
      </c>
      <c r="E155" s="51">
        <f>ROUND(PRODUCT(D155:$D$350),6)</f>
        <v>2.2133430000000001</v>
      </c>
      <c r="F155" s="37"/>
      <c r="G155" s="21">
        <f t="shared" si="8"/>
        <v>0</v>
      </c>
      <c r="H155" s="110"/>
    </row>
    <row r="156" spans="1:8" ht="15.75" x14ac:dyDescent="0.25">
      <c r="A156" s="101">
        <f t="shared" si="6"/>
        <v>155</v>
      </c>
      <c r="B156" s="17">
        <v>38838</v>
      </c>
      <c r="C156" s="18">
        <v>0.1</v>
      </c>
      <c r="D156" s="19">
        <f t="shared" si="7"/>
        <v>1.0009999999999999</v>
      </c>
      <c r="E156" s="51">
        <f>ROUND(PRODUCT(D156:$D$350),6)</f>
        <v>2.208704</v>
      </c>
      <c r="F156" s="37"/>
      <c r="G156" s="21">
        <f t="shared" si="8"/>
        <v>0</v>
      </c>
      <c r="H156" s="110"/>
    </row>
    <row r="157" spans="1:8" ht="15.75" x14ac:dyDescent="0.25">
      <c r="A157" s="101">
        <f t="shared" si="6"/>
        <v>156</v>
      </c>
      <c r="B157" s="17">
        <v>38869</v>
      </c>
      <c r="C157" s="18">
        <v>-0.21</v>
      </c>
      <c r="D157" s="19">
        <f t="shared" si="7"/>
        <v>0.99790000000000001</v>
      </c>
      <c r="E157" s="51">
        <f>ROUND(PRODUCT(D157:$D$350),6)</f>
        <v>2.2064979999999998</v>
      </c>
      <c r="F157" s="37"/>
      <c r="G157" s="21">
        <f t="shared" si="8"/>
        <v>0</v>
      </c>
      <c r="H157" s="110"/>
    </row>
    <row r="158" spans="1:8" ht="15.75" x14ac:dyDescent="0.25">
      <c r="A158" s="101">
        <f t="shared" si="6"/>
        <v>157</v>
      </c>
      <c r="B158" s="17">
        <v>38899</v>
      </c>
      <c r="C158" s="18">
        <v>0.19</v>
      </c>
      <c r="D158" s="19">
        <f t="shared" si="7"/>
        <v>1.0019</v>
      </c>
      <c r="E158" s="51">
        <f>ROUND(PRODUCT(D158:$D$350),6)</f>
        <v>2.211141</v>
      </c>
      <c r="F158" s="37"/>
      <c r="G158" s="21">
        <f t="shared" si="8"/>
        <v>0</v>
      </c>
      <c r="H158" s="110"/>
    </row>
    <row r="159" spans="1:8" ht="15.75" x14ac:dyDescent="0.25">
      <c r="A159" s="101">
        <f t="shared" si="6"/>
        <v>158</v>
      </c>
      <c r="B159" s="17">
        <v>38930</v>
      </c>
      <c r="C159" s="18">
        <v>0.05</v>
      </c>
      <c r="D159" s="19">
        <f t="shared" si="7"/>
        <v>1.0004999999999999</v>
      </c>
      <c r="E159" s="51">
        <f>ROUND(PRODUCT(D159:$D$350),6)</f>
        <v>2.2069480000000001</v>
      </c>
      <c r="F159" s="37"/>
      <c r="G159" s="21">
        <f t="shared" si="8"/>
        <v>0</v>
      </c>
      <c r="H159" s="110"/>
    </row>
    <row r="160" spans="1:8" ht="15.75" x14ac:dyDescent="0.25">
      <c r="A160" s="101">
        <f t="shared" si="6"/>
        <v>159</v>
      </c>
      <c r="B160" s="17">
        <v>38961</v>
      </c>
      <c r="C160" s="18">
        <v>0.21</v>
      </c>
      <c r="D160" s="19">
        <f t="shared" si="7"/>
        <v>1.0021</v>
      </c>
      <c r="E160" s="51">
        <f>ROUND(PRODUCT(D160:$D$350),6)</f>
        <v>2.2058450000000001</v>
      </c>
      <c r="F160" s="37"/>
      <c r="G160" s="21">
        <f t="shared" si="8"/>
        <v>0</v>
      </c>
      <c r="H160" s="110"/>
    </row>
    <row r="161" spans="1:8" ht="15.75" x14ac:dyDescent="0.25">
      <c r="A161" s="101">
        <f t="shared" si="6"/>
        <v>160</v>
      </c>
      <c r="B161" s="17">
        <v>38991</v>
      </c>
      <c r="C161" s="18">
        <v>0.33</v>
      </c>
      <c r="D161" s="19">
        <f t="shared" si="7"/>
        <v>1.0033000000000001</v>
      </c>
      <c r="E161" s="51">
        <f>ROUND(PRODUCT(D161:$D$350),6)</f>
        <v>2.2012230000000002</v>
      </c>
      <c r="F161" s="37"/>
      <c r="G161" s="21">
        <f t="shared" si="8"/>
        <v>0</v>
      </c>
      <c r="H161" s="110"/>
    </row>
    <row r="162" spans="1:8" ht="15.75" x14ac:dyDescent="0.25">
      <c r="A162" s="101">
        <f t="shared" si="6"/>
        <v>161</v>
      </c>
      <c r="B162" s="17">
        <v>39022</v>
      </c>
      <c r="C162" s="18">
        <v>0.31</v>
      </c>
      <c r="D162" s="19">
        <f t="shared" si="7"/>
        <v>1.0031000000000001</v>
      </c>
      <c r="E162" s="51">
        <f>ROUND(PRODUCT(D162:$D$350),6)</f>
        <v>2.1939829999999998</v>
      </c>
      <c r="F162" s="37"/>
      <c r="G162" s="21">
        <f t="shared" si="8"/>
        <v>0</v>
      </c>
      <c r="H162" s="110"/>
    </row>
    <row r="163" spans="1:8" ht="18" customHeight="1" x14ac:dyDescent="0.25">
      <c r="A163" s="102">
        <f t="shared" si="6"/>
        <v>162</v>
      </c>
      <c r="B163" s="22" t="s">
        <v>2</v>
      </c>
      <c r="C163" s="23">
        <f>C164</f>
        <v>0.48</v>
      </c>
      <c r="D163" s="24" t="s">
        <v>1</v>
      </c>
      <c r="E163" s="51">
        <f>ROUND(PRODUCT(D163:$D$350),6)</f>
        <v>2.1872020000000001</v>
      </c>
      <c r="F163" s="39"/>
      <c r="G163" s="26">
        <f t="shared" si="8"/>
        <v>0</v>
      </c>
      <c r="H163" s="115"/>
    </row>
    <row r="164" spans="1:8" ht="15.75" x14ac:dyDescent="0.25">
      <c r="A164" s="101">
        <f t="shared" si="6"/>
        <v>163</v>
      </c>
      <c r="B164" s="17">
        <v>39052</v>
      </c>
      <c r="C164" s="18">
        <v>0.48</v>
      </c>
      <c r="D164" s="19">
        <f t="shared" si="7"/>
        <v>1.0047999999999999</v>
      </c>
      <c r="E164" s="51">
        <f>ROUND(PRODUCT(D164:$D$350),6)</f>
        <v>2.1872020000000001</v>
      </c>
      <c r="F164" s="37"/>
      <c r="G164" s="21">
        <f t="shared" si="8"/>
        <v>0</v>
      </c>
      <c r="H164" s="110"/>
    </row>
    <row r="165" spans="1:8" ht="15.75" x14ac:dyDescent="0.25">
      <c r="A165" s="101">
        <f t="shared" si="6"/>
        <v>164</v>
      </c>
      <c r="B165" s="17">
        <v>39083</v>
      </c>
      <c r="C165" s="18">
        <v>0.44</v>
      </c>
      <c r="D165" s="19">
        <f t="shared" si="7"/>
        <v>1.0044</v>
      </c>
      <c r="E165" s="51">
        <f>ROUND(PRODUCT(D165:$D$350),6)</f>
        <v>2.1767539999999999</v>
      </c>
      <c r="F165" s="37"/>
      <c r="G165" s="21">
        <f t="shared" si="8"/>
        <v>0</v>
      </c>
      <c r="H165" s="110"/>
    </row>
    <row r="166" spans="1:8" ht="15.75" x14ac:dyDescent="0.25">
      <c r="A166" s="101">
        <f t="shared" si="6"/>
        <v>165</v>
      </c>
      <c r="B166" s="17">
        <v>39114</v>
      </c>
      <c r="C166" s="18">
        <v>0.44</v>
      </c>
      <c r="D166" s="19">
        <f t="shared" si="7"/>
        <v>1.0044</v>
      </c>
      <c r="E166" s="51">
        <f>ROUND(PRODUCT(D166:$D$350),6)</f>
        <v>2.1672180000000001</v>
      </c>
      <c r="F166" s="37"/>
      <c r="G166" s="21">
        <f t="shared" si="8"/>
        <v>0</v>
      </c>
      <c r="H166" s="110"/>
    </row>
    <row r="167" spans="1:8" ht="15.75" x14ac:dyDescent="0.25">
      <c r="A167" s="101">
        <f t="shared" si="6"/>
        <v>166</v>
      </c>
      <c r="B167" s="17">
        <v>39142</v>
      </c>
      <c r="C167" s="18">
        <v>0.37</v>
      </c>
      <c r="D167" s="19">
        <f t="shared" si="7"/>
        <v>1.0037</v>
      </c>
      <c r="E167" s="51">
        <f>ROUND(PRODUCT(D167:$D$350),6)</f>
        <v>2.157724</v>
      </c>
      <c r="F167" s="37"/>
      <c r="G167" s="21">
        <f t="shared" si="8"/>
        <v>0</v>
      </c>
      <c r="H167" s="110"/>
    </row>
    <row r="168" spans="1:8" ht="15.75" x14ac:dyDescent="0.25">
      <c r="A168" s="101">
        <f t="shared" si="6"/>
        <v>167</v>
      </c>
      <c r="B168" s="17">
        <v>39173</v>
      </c>
      <c r="C168" s="18">
        <v>0.25</v>
      </c>
      <c r="D168" s="19">
        <f t="shared" si="7"/>
        <v>1.0024999999999999</v>
      </c>
      <c r="E168" s="51">
        <f>ROUND(PRODUCT(D168:$D$350),6)</f>
        <v>2.1497700000000002</v>
      </c>
      <c r="F168" s="37"/>
      <c r="G168" s="21">
        <f t="shared" si="8"/>
        <v>0</v>
      </c>
      <c r="H168" s="110"/>
    </row>
    <row r="169" spans="1:8" ht="15.75" x14ac:dyDescent="0.25">
      <c r="A169" s="101">
        <f t="shared" si="6"/>
        <v>168</v>
      </c>
      <c r="B169" s="17">
        <v>39203</v>
      </c>
      <c r="C169" s="18">
        <v>0.28000000000000003</v>
      </c>
      <c r="D169" s="19">
        <f t="shared" si="7"/>
        <v>1.0027999999999999</v>
      </c>
      <c r="E169" s="51">
        <f>ROUND(PRODUCT(D169:$D$350),6)</f>
        <v>2.144409</v>
      </c>
      <c r="F169" s="37"/>
      <c r="G169" s="21">
        <f t="shared" si="8"/>
        <v>0</v>
      </c>
      <c r="H169" s="110"/>
    </row>
    <row r="170" spans="1:8" ht="15.75" x14ac:dyDescent="0.25">
      <c r="A170" s="101">
        <f t="shared" si="6"/>
        <v>169</v>
      </c>
      <c r="B170" s="17">
        <v>39234</v>
      </c>
      <c r="C170" s="18">
        <v>0.28000000000000003</v>
      </c>
      <c r="D170" s="19">
        <f t="shared" si="7"/>
        <v>1.0027999999999999</v>
      </c>
      <c r="E170" s="51">
        <f>ROUND(PRODUCT(D170:$D$350),6)</f>
        <v>2.1384210000000001</v>
      </c>
      <c r="F170" s="37"/>
      <c r="G170" s="21">
        <f t="shared" si="8"/>
        <v>0</v>
      </c>
      <c r="H170" s="110"/>
    </row>
    <row r="171" spans="1:8" ht="15.75" x14ac:dyDescent="0.25">
      <c r="A171" s="101">
        <f t="shared" si="6"/>
        <v>170</v>
      </c>
      <c r="B171" s="17">
        <v>39264</v>
      </c>
      <c r="C171" s="18">
        <v>0.24</v>
      </c>
      <c r="D171" s="19">
        <f t="shared" si="7"/>
        <v>1.0024</v>
      </c>
      <c r="E171" s="51">
        <f>ROUND(PRODUCT(D171:$D$350),6)</f>
        <v>2.13245</v>
      </c>
      <c r="F171" s="37"/>
      <c r="G171" s="21">
        <f t="shared" si="8"/>
        <v>0</v>
      </c>
      <c r="H171" s="110"/>
    </row>
    <row r="172" spans="1:8" ht="15.75" x14ac:dyDescent="0.25">
      <c r="A172" s="101">
        <f t="shared" si="6"/>
        <v>171</v>
      </c>
      <c r="B172" s="17">
        <v>39295</v>
      </c>
      <c r="C172" s="18">
        <v>0.47</v>
      </c>
      <c r="D172" s="19">
        <f t="shared" si="7"/>
        <v>1.0046999999999999</v>
      </c>
      <c r="E172" s="51">
        <f>ROUND(PRODUCT(D172:$D$350),6)</f>
        <v>2.127345</v>
      </c>
      <c r="F172" s="37"/>
      <c r="G172" s="21">
        <f t="shared" si="8"/>
        <v>0</v>
      </c>
      <c r="H172" s="110"/>
    </row>
    <row r="173" spans="1:8" ht="15.75" x14ac:dyDescent="0.25">
      <c r="A173" s="101">
        <f t="shared" si="6"/>
        <v>172</v>
      </c>
      <c r="B173" s="17">
        <v>39326</v>
      </c>
      <c r="C173" s="18">
        <v>0.18</v>
      </c>
      <c r="D173" s="19">
        <f t="shared" si="7"/>
        <v>1.0018</v>
      </c>
      <c r="E173" s="51">
        <f>ROUND(PRODUCT(D173:$D$350),6)</f>
        <v>2.1173929999999999</v>
      </c>
      <c r="F173" s="37"/>
      <c r="G173" s="21">
        <f t="shared" si="8"/>
        <v>0</v>
      </c>
      <c r="H173" s="110"/>
    </row>
    <row r="174" spans="1:8" ht="15.75" x14ac:dyDescent="0.25">
      <c r="A174" s="101">
        <f t="shared" si="6"/>
        <v>173</v>
      </c>
      <c r="B174" s="17">
        <v>39356</v>
      </c>
      <c r="C174" s="18">
        <v>0.3</v>
      </c>
      <c r="D174" s="19">
        <f t="shared" si="7"/>
        <v>1.0029999999999999</v>
      </c>
      <c r="E174" s="51">
        <f>ROUND(PRODUCT(D174:$D$350),6)</f>
        <v>2.1135890000000002</v>
      </c>
      <c r="F174" s="37"/>
      <c r="G174" s="21">
        <f t="shared" si="8"/>
        <v>0</v>
      </c>
      <c r="H174" s="110"/>
    </row>
    <row r="175" spans="1:8" ht="15.75" x14ac:dyDescent="0.25">
      <c r="A175" s="101">
        <f t="shared" si="6"/>
        <v>174</v>
      </c>
      <c r="B175" s="17">
        <v>39387</v>
      </c>
      <c r="C175" s="18">
        <v>0.38</v>
      </c>
      <c r="D175" s="19">
        <f t="shared" si="7"/>
        <v>1.0038</v>
      </c>
      <c r="E175" s="51">
        <f>ROUND(PRODUCT(D175:$D$350),6)</f>
        <v>2.1072669999999998</v>
      </c>
      <c r="F175" s="37"/>
      <c r="G175" s="21">
        <f t="shared" si="8"/>
        <v>0</v>
      </c>
      <c r="H175" s="110"/>
    </row>
    <row r="176" spans="1:8" ht="18" customHeight="1" x14ac:dyDescent="0.25">
      <c r="A176" s="102">
        <f t="shared" si="6"/>
        <v>175</v>
      </c>
      <c r="B176" s="22" t="s">
        <v>2</v>
      </c>
      <c r="C176" s="23">
        <f>C177</f>
        <v>0.74</v>
      </c>
      <c r="D176" s="24" t="s">
        <v>1</v>
      </c>
      <c r="E176" s="51">
        <f>ROUND(PRODUCT(D176:$D$350),6)</f>
        <v>2.0992899999999999</v>
      </c>
      <c r="F176" s="37"/>
      <c r="G176" s="26">
        <f t="shared" si="8"/>
        <v>0</v>
      </c>
      <c r="H176" s="115"/>
    </row>
    <row r="177" spans="1:8" ht="15.75" x14ac:dyDescent="0.25">
      <c r="A177" s="101">
        <f t="shared" si="6"/>
        <v>176</v>
      </c>
      <c r="B177" s="17">
        <v>39417</v>
      </c>
      <c r="C177" s="18">
        <v>0.74</v>
      </c>
      <c r="D177" s="19">
        <f t="shared" si="7"/>
        <v>1.0074000000000001</v>
      </c>
      <c r="E177" s="51">
        <f>ROUND(PRODUCT(D177:$D$350),6)</f>
        <v>2.0992899999999999</v>
      </c>
      <c r="F177" s="37"/>
      <c r="G177" s="21">
        <f t="shared" si="8"/>
        <v>0</v>
      </c>
      <c r="H177" s="110"/>
    </row>
    <row r="178" spans="1:8" ht="15.75" x14ac:dyDescent="0.25">
      <c r="A178" s="101">
        <f t="shared" si="6"/>
        <v>177</v>
      </c>
      <c r="B178" s="17">
        <v>39448</v>
      </c>
      <c r="C178" s="18">
        <v>0.54</v>
      </c>
      <c r="D178" s="19">
        <f t="shared" si="7"/>
        <v>1.0054000000000001</v>
      </c>
      <c r="E178" s="51">
        <f>ROUND(PRODUCT(D178:$D$350),6)</f>
        <v>2.083869</v>
      </c>
      <c r="F178" s="37"/>
      <c r="G178" s="21">
        <f>ROUND(F178*E178,2)</f>
        <v>0</v>
      </c>
      <c r="H178" s="110"/>
    </row>
    <row r="179" spans="1:8" ht="15.75" x14ac:dyDescent="0.25">
      <c r="A179" s="101">
        <f t="shared" si="6"/>
        <v>178</v>
      </c>
      <c r="B179" s="17">
        <v>39479</v>
      </c>
      <c r="C179" s="18">
        <v>0.49</v>
      </c>
      <c r="D179" s="19">
        <f t="shared" si="7"/>
        <v>1.0048999999999999</v>
      </c>
      <c r="E179" s="51">
        <f>ROUND(PRODUCT(D179:$D$350),6)</f>
        <v>2.072676</v>
      </c>
      <c r="F179" s="37"/>
      <c r="G179" s="21">
        <f t="shared" si="8"/>
        <v>0</v>
      </c>
      <c r="H179" s="110"/>
    </row>
    <row r="180" spans="1:8" ht="15.75" x14ac:dyDescent="0.25">
      <c r="A180" s="101">
        <f t="shared" si="6"/>
        <v>179</v>
      </c>
      <c r="B180" s="17">
        <v>39508</v>
      </c>
      <c r="C180" s="18">
        <v>0.48</v>
      </c>
      <c r="D180" s="19">
        <f t="shared" si="7"/>
        <v>1.0047999999999999</v>
      </c>
      <c r="E180" s="51">
        <f>ROUND(PRODUCT(D180:$D$350),6)</f>
        <v>2.06257</v>
      </c>
      <c r="F180" s="37"/>
      <c r="G180" s="21">
        <f t="shared" si="8"/>
        <v>0</v>
      </c>
      <c r="H180" s="110"/>
    </row>
    <row r="181" spans="1:8" ht="15.75" x14ac:dyDescent="0.25">
      <c r="A181" s="101">
        <f t="shared" si="6"/>
        <v>180</v>
      </c>
      <c r="B181" s="17">
        <v>39539</v>
      </c>
      <c r="C181" s="18">
        <v>0.55000000000000004</v>
      </c>
      <c r="D181" s="19">
        <f t="shared" si="7"/>
        <v>1.0055000000000001</v>
      </c>
      <c r="E181" s="51">
        <f>ROUND(PRODUCT(D181:$D$350),6)</f>
        <v>2.0527169999999999</v>
      </c>
      <c r="F181" s="37"/>
      <c r="G181" s="21">
        <f t="shared" si="8"/>
        <v>0</v>
      </c>
      <c r="H181" s="110"/>
    </row>
    <row r="182" spans="1:8" ht="15.75" x14ac:dyDescent="0.25">
      <c r="A182" s="101">
        <f t="shared" si="6"/>
        <v>181</v>
      </c>
      <c r="B182" s="17">
        <v>39569</v>
      </c>
      <c r="C182" s="18">
        <v>0.79</v>
      </c>
      <c r="D182" s="19">
        <f t="shared" si="7"/>
        <v>1.0079</v>
      </c>
      <c r="E182" s="51">
        <f>ROUND(PRODUCT(D182:$D$350),6)</f>
        <v>2.0414889999999999</v>
      </c>
      <c r="F182" s="37"/>
      <c r="G182" s="21">
        <f t="shared" si="8"/>
        <v>0</v>
      </c>
      <c r="H182" s="110"/>
    </row>
    <row r="183" spans="1:8" ht="15.75" x14ac:dyDescent="0.25">
      <c r="A183" s="101">
        <f t="shared" si="6"/>
        <v>182</v>
      </c>
      <c r="B183" s="17">
        <v>39600</v>
      </c>
      <c r="C183" s="18">
        <v>0.74</v>
      </c>
      <c r="D183" s="19">
        <f t="shared" si="7"/>
        <v>1.0074000000000001</v>
      </c>
      <c r="E183" s="51">
        <f>ROUND(PRODUCT(D183:$D$350),6)</f>
        <v>2.025487</v>
      </c>
      <c r="F183" s="37"/>
      <c r="G183" s="21">
        <f>ROUND(F183*E183,2)</f>
        <v>0</v>
      </c>
      <c r="H183" s="110"/>
    </row>
    <row r="184" spans="1:8" ht="15.75" x14ac:dyDescent="0.25">
      <c r="A184" s="101">
        <f t="shared" si="6"/>
        <v>183</v>
      </c>
      <c r="B184" s="17">
        <v>39630</v>
      </c>
      <c r="C184" s="18">
        <v>0.53</v>
      </c>
      <c r="D184" s="19">
        <f t="shared" si="7"/>
        <v>1.0053000000000001</v>
      </c>
      <c r="E184" s="51">
        <f>ROUND(PRODUCT(D184:$D$350),6)</f>
        <v>2.0106090000000001</v>
      </c>
      <c r="F184" s="37"/>
      <c r="G184" s="21">
        <f t="shared" si="8"/>
        <v>0</v>
      </c>
      <c r="H184" s="110"/>
    </row>
    <row r="185" spans="1:8" ht="15.75" x14ac:dyDescent="0.25">
      <c r="A185" s="101">
        <f t="shared" si="6"/>
        <v>184</v>
      </c>
      <c r="B185" s="17">
        <v>39661</v>
      </c>
      <c r="C185" s="18">
        <v>0.28000000000000003</v>
      </c>
      <c r="D185" s="19">
        <f t="shared" si="7"/>
        <v>1.0027999999999999</v>
      </c>
      <c r="E185" s="51">
        <f>ROUND(PRODUCT(D185:$D$350),6)</f>
        <v>2.0000089999999999</v>
      </c>
      <c r="F185" s="37"/>
      <c r="G185" s="21">
        <f t="shared" si="8"/>
        <v>0</v>
      </c>
      <c r="H185" s="110"/>
    </row>
    <row r="186" spans="1:8" ht="15.75" x14ac:dyDescent="0.25">
      <c r="A186" s="101">
        <f t="shared" si="6"/>
        <v>185</v>
      </c>
      <c r="B186" s="17">
        <v>39692</v>
      </c>
      <c r="C186" s="18">
        <v>0.26</v>
      </c>
      <c r="D186" s="19">
        <f t="shared" si="7"/>
        <v>1.0025999999999999</v>
      </c>
      <c r="E186" s="51">
        <f>ROUND(PRODUCT(D186:$D$350),6)</f>
        <v>1.994424</v>
      </c>
      <c r="F186" s="37"/>
      <c r="G186" s="21">
        <f t="shared" si="8"/>
        <v>0</v>
      </c>
      <c r="H186" s="110"/>
    </row>
    <row r="187" spans="1:8" ht="15.75" x14ac:dyDescent="0.25">
      <c r="A187" s="101">
        <f t="shared" si="6"/>
        <v>186</v>
      </c>
      <c r="B187" s="17">
        <v>39722</v>
      </c>
      <c r="C187" s="18">
        <v>0.45</v>
      </c>
      <c r="D187" s="19">
        <f t="shared" si="7"/>
        <v>1.0044999999999999</v>
      </c>
      <c r="E187" s="51">
        <f>ROUND(PRODUCT(D187:$D$350),6)</f>
        <v>1.989252</v>
      </c>
      <c r="F187" s="37"/>
      <c r="G187" s="21">
        <f t="shared" si="8"/>
        <v>0</v>
      </c>
      <c r="H187" s="110"/>
    </row>
    <row r="188" spans="1:8" ht="15.75" x14ac:dyDescent="0.25">
      <c r="A188" s="101">
        <f t="shared" si="6"/>
        <v>187</v>
      </c>
      <c r="B188" s="17">
        <v>39753</v>
      </c>
      <c r="C188" s="18">
        <v>0.36</v>
      </c>
      <c r="D188" s="19">
        <f t="shared" si="7"/>
        <v>1.0036</v>
      </c>
      <c r="E188" s="51">
        <f>ROUND(PRODUCT(D188:$D$350),6)</f>
        <v>1.9803409999999999</v>
      </c>
      <c r="F188" s="37"/>
      <c r="G188" s="21">
        <f t="shared" si="8"/>
        <v>0</v>
      </c>
      <c r="H188" s="110"/>
    </row>
    <row r="189" spans="1:8" ht="22.5" customHeight="1" x14ac:dyDescent="0.25">
      <c r="A189" s="102">
        <f t="shared" si="6"/>
        <v>188</v>
      </c>
      <c r="B189" s="22" t="s">
        <v>2</v>
      </c>
      <c r="C189" s="23">
        <f>C190</f>
        <v>0.28000000000000003</v>
      </c>
      <c r="D189" s="24" t="s">
        <v>1</v>
      </c>
      <c r="E189" s="51">
        <f>ROUND(PRODUCT(D189:$D$350),6)</f>
        <v>1.9732369999999999</v>
      </c>
      <c r="F189" s="37"/>
      <c r="G189" s="26">
        <f t="shared" si="8"/>
        <v>0</v>
      </c>
      <c r="H189" s="115"/>
    </row>
    <row r="190" spans="1:8" ht="15.75" x14ac:dyDescent="0.25">
      <c r="A190" s="101">
        <f t="shared" si="6"/>
        <v>189</v>
      </c>
      <c r="B190" s="17">
        <v>39783</v>
      </c>
      <c r="C190" s="18">
        <v>0.28000000000000003</v>
      </c>
      <c r="D190" s="19">
        <f t="shared" si="7"/>
        <v>1.0027999999999999</v>
      </c>
      <c r="E190" s="51">
        <f>ROUND(PRODUCT(D190:$D$350),6)</f>
        <v>1.9732369999999999</v>
      </c>
      <c r="F190" s="37"/>
      <c r="G190" s="21">
        <f t="shared" si="8"/>
        <v>0</v>
      </c>
      <c r="H190" s="110"/>
    </row>
    <row r="191" spans="1:8" ht="15.75" x14ac:dyDescent="0.25">
      <c r="A191" s="101">
        <f t="shared" si="6"/>
        <v>190</v>
      </c>
      <c r="B191" s="17">
        <v>39814</v>
      </c>
      <c r="C191" s="18">
        <v>0.48</v>
      </c>
      <c r="D191" s="19">
        <f t="shared" si="7"/>
        <v>1.0047999999999999</v>
      </c>
      <c r="E191" s="51">
        <f>ROUND(PRODUCT(D191:$D$350),6)</f>
        <v>1.967727</v>
      </c>
      <c r="F191" s="37"/>
      <c r="G191" s="21">
        <f t="shared" si="8"/>
        <v>0</v>
      </c>
      <c r="H191" s="110"/>
    </row>
    <row r="192" spans="1:8" ht="15.75" x14ac:dyDescent="0.25">
      <c r="A192" s="101">
        <f t="shared" si="6"/>
        <v>191</v>
      </c>
      <c r="B192" s="17">
        <v>39845</v>
      </c>
      <c r="C192" s="18">
        <v>0.55000000000000004</v>
      </c>
      <c r="D192" s="19">
        <f t="shared" si="7"/>
        <v>1.0055000000000001</v>
      </c>
      <c r="E192" s="51">
        <f>ROUND(PRODUCT(D192:$D$350),6)</f>
        <v>1.9583269999999999</v>
      </c>
      <c r="F192" s="37"/>
      <c r="G192" s="21">
        <f t="shared" si="8"/>
        <v>0</v>
      </c>
      <c r="H192" s="110"/>
    </row>
    <row r="193" spans="1:8" ht="15.75" x14ac:dyDescent="0.25">
      <c r="A193" s="101">
        <f t="shared" si="6"/>
        <v>192</v>
      </c>
      <c r="B193" s="17">
        <v>39873</v>
      </c>
      <c r="C193" s="18">
        <v>0.2</v>
      </c>
      <c r="D193" s="19">
        <f t="shared" si="7"/>
        <v>1.002</v>
      </c>
      <c r="E193" s="51">
        <f>ROUND(PRODUCT(D193:$D$350),6)</f>
        <v>1.947616</v>
      </c>
      <c r="F193" s="37"/>
      <c r="G193" s="21">
        <f>ROUND(F193*E193,2)</f>
        <v>0</v>
      </c>
      <c r="H193" s="110"/>
    </row>
    <row r="194" spans="1:8" ht="15.75" x14ac:dyDescent="0.25">
      <c r="A194" s="101">
        <f t="shared" si="6"/>
        <v>193</v>
      </c>
      <c r="B194" s="17">
        <v>39904</v>
      </c>
      <c r="C194" s="18">
        <v>0.48</v>
      </c>
      <c r="D194" s="19">
        <f t="shared" si="7"/>
        <v>1.0047999999999999</v>
      </c>
      <c r="E194" s="51">
        <f>ROUND(PRODUCT(D194:$D$350),6)</f>
        <v>1.9437279999999999</v>
      </c>
      <c r="F194" s="37"/>
      <c r="G194" s="21">
        <f t="shared" si="8"/>
        <v>0</v>
      </c>
      <c r="H194" s="110"/>
    </row>
    <row r="195" spans="1:8" ht="15.75" x14ac:dyDescent="0.25">
      <c r="A195" s="101">
        <f t="shared" si="6"/>
        <v>194</v>
      </c>
      <c r="B195" s="17">
        <v>39934</v>
      </c>
      <c r="C195" s="18">
        <v>0.47</v>
      </c>
      <c r="D195" s="19">
        <f t="shared" si="7"/>
        <v>1.0046999999999999</v>
      </c>
      <c r="E195" s="51">
        <f>ROUND(PRODUCT(D195:$D$350),6)</f>
        <v>1.9344429999999999</v>
      </c>
      <c r="F195" s="37"/>
      <c r="G195" s="21">
        <f t="shared" si="8"/>
        <v>0</v>
      </c>
      <c r="H195" s="110"/>
    </row>
    <row r="196" spans="1:8" ht="15.75" x14ac:dyDescent="0.25">
      <c r="A196" s="101">
        <f t="shared" ref="A196:A259" si="9">A195+1</f>
        <v>195</v>
      </c>
      <c r="B196" s="17">
        <v>39965</v>
      </c>
      <c r="C196" s="18">
        <v>0.36</v>
      </c>
      <c r="D196" s="19">
        <f t="shared" si="7"/>
        <v>1.0036</v>
      </c>
      <c r="E196" s="51">
        <f>ROUND(PRODUCT(D196:$D$350),6)</f>
        <v>1.9253929999999999</v>
      </c>
      <c r="F196" s="37"/>
      <c r="G196" s="21">
        <f t="shared" si="8"/>
        <v>0</v>
      </c>
      <c r="H196" s="110"/>
    </row>
    <row r="197" spans="1:8" ht="15.75" x14ac:dyDescent="0.25">
      <c r="A197" s="101">
        <f t="shared" si="9"/>
        <v>196</v>
      </c>
      <c r="B197" s="17">
        <v>39995</v>
      </c>
      <c r="C197" s="18">
        <v>0.24</v>
      </c>
      <c r="D197" s="19">
        <f t="shared" si="7"/>
        <v>1.0024</v>
      </c>
      <c r="E197" s="51">
        <f>ROUND(PRODUCT(D197:$D$350),6)</f>
        <v>1.9184870000000001</v>
      </c>
      <c r="F197" s="37"/>
      <c r="G197" s="21">
        <f t="shared" si="8"/>
        <v>0</v>
      </c>
      <c r="H197" s="110"/>
    </row>
    <row r="198" spans="1:8" ht="15.75" x14ac:dyDescent="0.25">
      <c r="A198" s="101">
        <f t="shared" si="9"/>
        <v>197</v>
      </c>
      <c r="B198" s="17">
        <v>40026</v>
      </c>
      <c r="C198" s="18">
        <v>0.15</v>
      </c>
      <c r="D198" s="19">
        <f t="shared" si="7"/>
        <v>1.0015000000000001</v>
      </c>
      <c r="E198" s="51">
        <f>ROUND(PRODUCT(D198:$D$350),6)</f>
        <v>1.913894</v>
      </c>
      <c r="F198" s="37"/>
      <c r="G198" s="21">
        <f t="shared" si="8"/>
        <v>0</v>
      </c>
      <c r="H198" s="110"/>
    </row>
    <row r="199" spans="1:8" ht="15.75" x14ac:dyDescent="0.25">
      <c r="A199" s="101">
        <f t="shared" si="9"/>
        <v>198</v>
      </c>
      <c r="B199" s="17">
        <v>40057</v>
      </c>
      <c r="C199" s="18">
        <v>0.24</v>
      </c>
      <c r="D199" s="19">
        <f t="shared" si="7"/>
        <v>1.0024</v>
      </c>
      <c r="E199" s="51">
        <f>ROUND(PRODUCT(D199:$D$350),6)</f>
        <v>1.911027</v>
      </c>
      <c r="F199" s="37"/>
      <c r="G199" s="21">
        <f t="shared" si="8"/>
        <v>0</v>
      </c>
      <c r="H199" s="110"/>
    </row>
    <row r="200" spans="1:8" ht="15.75" x14ac:dyDescent="0.25">
      <c r="A200" s="101">
        <f t="shared" si="9"/>
        <v>199</v>
      </c>
      <c r="B200" s="17">
        <v>40087</v>
      </c>
      <c r="C200" s="18">
        <v>0.28000000000000003</v>
      </c>
      <c r="D200" s="19">
        <f t="shared" si="7"/>
        <v>1.0027999999999999</v>
      </c>
      <c r="E200" s="51">
        <f>ROUND(PRODUCT(D200:$D$350),6)</f>
        <v>1.906452</v>
      </c>
      <c r="F200" s="37"/>
      <c r="G200" s="21">
        <f t="shared" si="8"/>
        <v>0</v>
      </c>
      <c r="H200" s="110"/>
    </row>
    <row r="201" spans="1:8" ht="15.75" x14ac:dyDescent="0.25">
      <c r="A201" s="101">
        <f t="shared" si="9"/>
        <v>200</v>
      </c>
      <c r="B201" s="17">
        <v>40118</v>
      </c>
      <c r="C201" s="18">
        <v>0.41</v>
      </c>
      <c r="D201" s="19">
        <f t="shared" si="7"/>
        <v>1.0041</v>
      </c>
      <c r="E201" s="51">
        <f>ROUND(PRODUCT(D201:$D$350),6)</f>
        <v>1.9011279999999999</v>
      </c>
      <c r="F201" s="37"/>
      <c r="G201" s="21">
        <f t="shared" si="8"/>
        <v>0</v>
      </c>
      <c r="H201" s="110"/>
    </row>
    <row r="202" spans="1:8" ht="15.75" customHeight="1" x14ac:dyDescent="0.25">
      <c r="A202" s="102">
        <f t="shared" si="9"/>
        <v>201</v>
      </c>
      <c r="B202" s="22" t="s">
        <v>2</v>
      </c>
      <c r="C202" s="23">
        <f>C203</f>
        <v>0.37</v>
      </c>
      <c r="D202" s="24" t="s">
        <v>1</v>
      </c>
      <c r="E202" s="51">
        <f>ROUND(PRODUCT(D202:$D$350),6)</f>
        <v>1.8933660000000001</v>
      </c>
      <c r="F202" s="37"/>
      <c r="G202" s="26">
        <f t="shared" si="8"/>
        <v>0</v>
      </c>
      <c r="H202" s="115"/>
    </row>
    <row r="203" spans="1:8" ht="15.75" x14ac:dyDescent="0.25">
      <c r="A203" s="101">
        <f t="shared" si="9"/>
        <v>202</v>
      </c>
      <c r="B203" s="17">
        <v>40148</v>
      </c>
      <c r="C203" s="18">
        <v>0.37</v>
      </c>
      <c r="D203" s="19">
        <f t="shared" si="7"/>
        <v>1.0037</v>
      </c>
      <c r="E203" s="51">
        <f>ROUND(PRODUCT(D203:$D$350),6)</f>
        <v>1.8933660000000001</v>
      </c>
      <c r="F203" s="37"/>
      <c r="G203" s="21">
        <f t="shared" si="8"/>
        <v>0</v>
      </c>
      <c r="H203" s="110"/>
    </row>
    <row r="204" spans="1:8" ht="15.75" x14ac:dyDescent="0.25">
      <c r="A204" s="101">
        <f t="shared" si="9"/>
        <v>203</v>
      </c>
      <c r="B204" s="17">
        <v>40179</v>
      </c>
      <c r="C204" s="18">
        <v>0.75</v>
      </c>
      <c r="D204" s="19">
        <f t="shared" si="7"/>
        <v>1.0075000000000001</v>
      </c>
      <c r="E204" s="51">
        <f>ROUND(PRODUCT(D204:$D$350),6)</f>
        <v>1.8863859999999999</v>
      </c>
      <c r="F204" s="37"/>
      <c r="G204" s="21">
        <f t="shared" si="8"/>
        <v>0</v>
      </c>
      <c r="H204" s="110"/>
    </row>
    <row r="205" spans="1:8" ht="15.75" x14ac:dyDescent="0.25">
      <c r="A205" s="101">
        <f t="shared" si="9"/>
        <v>204</v>
      </c>
      <c r="B205" s="17">
        <v>40210</v>
      </c>
      <c r="C205" s="18">
        <v>0.78</v>
      </c>
      <c r="D205" s="19">
        <f t="shared" si="7"/>
        <v>1.0078</v>
      </c>
      <c r="E205" s="51">
        <f>ROUND(PRODUCT(D205:$D$350),6)</f>
        <v>1.8723430000000001</v>
      </c>
      <c r="F205" s="37"/>
      <c r="G205" s="21">
        <f t="shared" si="8"/>
        <v>0</v>
      </c>
      <c r="H205" s="110"/>
    </row>
    <row r="206" spans="1:8" ht="15.75" x14ac:dyDescent="0.25">
      <c r="A206" s="101">
        <f t="shared" si="9"/>
        <v>205</v>
      </c>
      <c r="B206" s="17">
        <v>40238</v>
      </c>
      <c r="C206" s="18">
        <v>0.52</v>
      </c>
      <c r="D206" s="19">
        <f t="shared" si="7"/>
        <v>1.0052000000000001</v>
      </c>
      <c r="E206" s="51">
        <f>ROUND(PRODUCT(D206:$D$350),6)</f>
        <v>1.8578520000000001</v>
      </c>
      <c r="F206" s="37"/>
      <c r="G206" s="21">
        <f t="shared" si="8"/>
        <v>0</v>
      </c>
      <c r="H206" s="110"/>
    </row>
    <row r="207" spans="1:8" ht="15.75" x14ac:dyDescent="0.25">
      <c r="A207" s="101">
        <f t="shared" si="9"/>
        <v>206</v>
      </c>
      <c r="B207" s="17">
        <v>40269</v>
      </c>
      <c r="C207" s="18">
        <v>0.56999999999999995</v>
      </c>
      <c r="D207" s="19">
        <f t="shared" si="7"/>
        <v>1.0057</v>
      </c>
      <c r="E207" s="51">
        <f>ROUND(PRODUCT(D207:$D$350),6)</f>
        <v>1.848241</v>
      </c>
      <c r="F207" s="37"/>
      <c r="G207" s="21">
        <f t="shared" si="8"/>
        <v>0</v>
      </c>
      <c r="H207" s="110"/>
    </row>
    <row r="208" spans="1:8" ht="15.75" x14ac:dyDescent="0.25">
      <c r="A208" s="101">
        <f t="shared" si="9"/>
        <v>207</v>
      </c>
      <c r="B208" s="17">
        <v>40299</v>
      </c>
      <c r="C208" s="18">
        <v>0.43</v>
      </c>
      <c r="D208" s="19">
        <f t="shared" si="7"/>
        <v>1.0043</v>
      </c>
      <c r="E208" s="51">
        <f>ROUND(PRODUCT(D208:$D$350),6)</f>
        <v>1.837766</v>
      </c>
      <c r="F208" s="37"/>
      <c r="G208" s="21">
        <f t="shared" si="8"/>
        <v>0</v>
      </c>
      <c r="H208" s="110"/>
    </row>
    <row r="209" spans="1:8" ht="15.75" x14ac:dyDescent="0.25">
      <c r="A209" s="101">
        <f t="shared" si="9"/>
        <v>208</v>
      </c>
      <c r="B209" s="17">
        <v>40330</v>
      </c>
      <c r="C209" s="18">
        <v>0</v>
      </c>
      <c r="D209" s="19">
        <f t="shared" si="7"/>
        <v>1</v>
      </c>
      <c r="E209" s="51">
        <f>ROUND(PRODUCT(D209:$D$350),6)</f>
        <v>1.8298970000000001</v>
      </c>
      <c r="F209" s="37"/>
      <c r="G209" s="21">
        <f t="shared" si="8"/>
        <v>0</v>
      </c>
      <c r="H209" s="110"/>
    </row>
    <row r="210" spans="1:8" ht="15.75" x14ac:dyDescent="0.25">
      <c r="A210" s="101">
        <f t="shared" si="9"/>
        <v>209</v>
      </c>
      <c r="B210" s="17">
        <v>40360</v>
      </c>
      <c r="C210" s="18">
        <v>0.01</v>
      </c>
      <c r="D210" s="19">
        <f t="shared" si="7"/>
        <v>1.0001</v>
      </c>
      <c r="E210" s="51">
        <f>ROUND(PRODUCT(D210:$D$350),6)</f>
        <v>1.8298970000000001</v>
      </c>
      <c r="F210" s="37"/>
      <c r="G210" s="21">
        <f t="shared" si="8"/>
        <v>0</v>
      </c>
      <c r="H210" s="110"/>
    </row>
    <row r="211" spans="1:8" ht="15.75" x14ac:dyDescent="0.25">
      <c r="A211" s="101">
        <f t="shared" si="9"/>
        <v>210</v>
      </c>
      <c r="B211" s="17">
        <v>40391</v>
      </c>
      <c r="C211" s="18">
        <v>0.04</v>
      </c>
      <c r="D211" s="19">
        <f t="shared" ref="D211:D296" si="10">ROUND(1+C211/100,6)</f>
        <v>1.0004</v>
      </c>
      <c r="E211" s="51">
        <f>ROUND(PRODUCT(D211:$D$350),6)</f>
        <v>1.8297140000000001</v>
      </c>
      <c r="F211" s="37"/>
      <c r="G211" s="21">
        <f t="shared" ref="G211:G274" si="11">ROUND(F211*E211,2)</f>
        <v>0</v>
      </c>
      <c r="H211" s="110"/>
    </row>
    <row r="212" spans="1:8" ht="15.75" x14ac:dyDescent="0.25">
      <c r="A212" s="101">
        <f t="shared" si="9"/>
        <v>211</v>
      </c>
      <c r="B212" s="17">
        <v>40422</v>
      </c>
      <c r="C212" s="18">
        <v>0.45</v>
      </c>
      <c r="D212" s="19">
        <f t="shared" si="10"/>
        <v>1.0044999999999999</v>
      </c>
      <c r="E212" s="51">
        <f>ROUND(PRODUCT(D212:$D$350),6)</f>
        <v>1.828983</v>
      </c>
      <c r="F212" s="37"/>
      <c r="G212" s="21">
        <f t="shared" si="11"/>
        <v>0</v>
      </c>
      <c r="H212" s="110"/>
    </row>
    <row r="213" spans="1:8" ht="15.75" x14ac:dyDescent="0.25">
      <c r="A213" s="101">
        <f t="shared" si="9"/>
        <v>212</v>
      </c>
      <c r="B213" s="17">
        <v>40452</v>
      </c>
      <c r="C213" s="18">
        <v>0.75</v>
      </c>
      <c r="D213" s="19">
        <f t="shared" si="10"/>
        <v>1.0075000000000001</v>
      </c>
      <c r="E213" s="51">
        <f>ROUND(PRODUCT(D213:$D$350),6)</f>
        <v>1.820789</v>
      </c>
      <c r="F213" s="37"/>
      <c r="G213" s="21">
        <f t="shared" si="11"/>
        <v>0</v>
      </c>
      <c r="H213" s="110"/>
    </row>
    <row r="214" spans="1:8" ht="15.75" x14ac:dyDescent="0.25">
      <c r="A214" s="101">
        <f t="shared" si="9"/>
        <v>213</v>
      </c>
      <c r="B214" s="17">
        <v>40483</v>
      </c>
      <c r="C214" s="18">
        <v>0.83</v>
      </c>
      <c r="D214" s="19">
        <f t="shared" si="10"/>
        <v>1.0083</v>
      </c>
      <c r="E214" s="51">
        <f>ROUND(PRODUCT(D214:$D$350),6)</f>
        <v>1.8072349999999999</v>
      </c>
      <c r="F214" s="37"/>
      <c r="G214" s="21">
        <f t="shared" si="11"/>
        <v>0</v>
      </c>
      <c r="H214" s="110"/>
    </row>
    <row r="215" spans="1:8" ht="17.25" customHeight="1" x14ac:dyDescent="0.25">
      <c r="A215" s="102">
        <f t="shared" si="9"/>
        <v>214</v>
      </c>
      <c r="B215" s="22" t="s">
        <v>2</v>
      </c>
      <c r="C215" s="23">
        <f>C216</f>
        <v>0.63</v>
      </c>
      <c r="D215" s="24" t="s">
        <v>1</v>
      </c>
      <c r="E215" s="51">
        <f>ROUND(PRODUCT(D215:$D$350),6)</f>
        <v>1.7923579999999999</v>
      </c>
      <c r="F215" s="37"/>
      <c r="G215" s="26">
        <f t="shared" si="11"/>
        <v>0</v>
      </c>
      <c r="H215" s="115"/>
    </row>
    <row r="216" spans="1:8" ht="15.75" x14ac:dyDescent="0.25">
      <c r="A216" s="101">
        <f t="shared" si="9"/>
        <v>215</v>
      </c>
      <c r="B216" s="17">
        <v>40513</v>
      </c>
      <c r="C216" s="18">
        <v>0.63</v>
      </c>
      <c r="D216" s="19">
        <f t="shared" si="10"/>
        <v>1.0063</v>
      </c>
      <c r="E216" s="51">
        <f>ROUND(PRODUCT(D216:$D$350),6)</f>
        <v>1.7923579999999999</v>
      </c>
      <c r="F216" s="37"/>
      <c r="G216" s="21">
        <f t="shared" si="11"/>
        <v>0</v>
      </c>
      <c r="H216" s="110"/>
    </row>
    <row r="217" spans="1:8" ht="15.75" x14ac:dyDescent="0.25">
      <c r="A217" s="101">
        <f t="shared" si="9"/>
        <v>216</v>
      </c>
      <c r="B217" s="17">
        <v>40544</v>
      </c>
      <c r="C217" s="18">
        <v>0.83</v>
      </c>
      <c r="D217" s="19">
        <f t="shared" si="10"/>
        <v>1.0083</v>
      </c>
      <c r="E217" s="51">
        <f>ROUND(PRODUCT(D217:$D$350),6)</f>
        <v>1.781137</v>
      </c>
      <c r="F217" s="37"/>
      <c r="G217" s="21">
        <f t="shared" si="11"/>
        <v>0</v>
      </c>
      <c r="H217" s="110"/>
    </row>
    <row r="218" spans="1:8" ht="15.75" x14ac:dyDescent="0.25">
      <c r="A218" s="101">
        <f t="shared" si="9"/>
        <v>217</v>
      </c>
      <c r="B218" s="17">
        <v>40575</v>
      </c>
      <c r="C218" s="18">
        <v>0.8</v>
      </c>
      <c r="D218" s="19">
        <f t="shared" si="10"/>
        <v>1.008</v>
      </c>
      <c r="E218" s="51">
        <f>ROUND(PRODUCT(D218:$D$350),6)</f>
        <v>1.7664759999999999</v>
      </c>
      <c r="F218" s="37"/>
      <c r="G218" s="21">
        <f t="shared" si="11"/>
        <v>0</v>
      </c>
      <c r="H218" s="110"/>
    </row>
    <row r="219" spans="1:8" ht="15.75" x14ac:dyDescent="0.25">
      <c r="A219" s="101">
        <f t="shared" si="9"/>
        <v>218</v>
      </c>
      <c r="B219" s="17">
        <v>40603</v>
      </c>
      <c r="C219" s="18">
        <v>0.79</v>
      </c>
      <c r="D219" s="19">
        <f t="shared" si="10"/>
        <v>1.0079</v>
      </c>
      <c r="E219" s="51">
        <f>ROUND(PRODUCT(D219:$D$350),6)</f>
        <v>1.752456</v>
      </c>
      <c r="F219" s="37"/>
      <c r="G219" s="21">
        <f t="shared" si="11"/>
        <v>0</v>
      </c>
      <c r="H219" s="110"/>
    </row>
    <row r="220" spans="1:8" ht="15.75" x14ac:dyDescent="0.25">
      <c r="A220" s="101">
        <f t="shared" si="9"/>
        <v>219</v>
      </c>
      <c r="B220" s="17">
        <v>40634</v>
      </c>
      <c r="C220" s="18">
        <v>0.77</v>
      </c>
      <c r="D220" s="19">
        <f t="shared" si="10"/>
        <v>1.0077</v>
      </c>
      <c r="E220" s="51">
        <f>ROUND(PRODUCT(D220:$D$350),6)</f>
        <v>1.73872</v>
      </c>
      <c r="F220" s="37"/>
      <c r="G220" s="21">
        <f t="shared" si="11"/>
        <v>0</v>
      </c>
      <c r="H220" s="110"/>
    </row>
    <row r="221" spans="1:8" ht="15.75" x14ac:dyDescent="0.25">
      <c r="A221" s="101">
        <f t="shared" si="9"/>
        <v>220</v>
      </c>
      <c r="B221" s="17">
        <v>40664</v>
      </c>
      <c r="C221" s="18">
        <v>0.47</v>
      </c>
      <c r="D221" s="19">
        <f t="shared" si="10"/>
        <v>1.0046999999999999</v>
      </c>
      <c r="E221" s="51">
        <f>ROUND(PRODUCT(D221:$D$350),6)</f>
        <v>1.7254339999999999</v>
      </c>
      <c r="F221" s="37"/>
      <c r="G221" s="21">
        <f t="shared" si="11"/>
        <v>0</v>
      </c>
      <c r="H221" s="110"/>
    </row>
    <row r="222" spans="1:8" ht="15.75" x14ac:dyDescent="0.25">
      <c r="A222" s="101">
        <f t="shared" si="9"/>
        <v>221</v>
      </c>
      <c r="B222" s="17">
        <v>40695</v>
      </c>
      <c r="C222" s="18">
        <v>0.15</v>
      </c>
      <c r="D222" s="19">
        <f t="shared" si="10"/>
        <v>1.0015000000000001</v>
      </c>
      <c r="E222" s="51">
        <f>ROUND(PRODUCT(D222:$D$350),6)</f>
        <v>1.717363</v>
      </c>
      <c r="F222" s="37"/>
      <c r="G222" s="21">
        <f t="shared" si="11"/>
        <v>0</v>
      </c>
      <c r="H222" s="110"/>
    </row>
    <row r="223" spans="1:8" ht="15.75" x14ac:dyDescent="0.25">
      <c r="A223" s="101">
        <f t="shared" si="9"/>
        <v>222</v>
      </c>
      <c r="B223" s="17">
        <v>40725</v>
      </c>
      <c r="C223" s="18">
        <v>0.16</v>
      </c>
      <c r="D223" s="19">
        <f t="shared" si="10"/>
        <v>1.0016</v>
      </c>
      <c r="E223" s="51">
        <f>ROUND(PRODUCT(D223:$D$350),6)</f>
        <v>1.71479</v>
      </c>
      <c r="F223" s="37"/>
      <c r="G223" s="21">
        <f t="shared" si="11"/>
        <v>0</v>
      </c>
      <c r="H223" s="110"/>
    </row>
    <row r="224" spans="1:8" ht="15.75" x14ac:dyDescent="0.25">
      <c r="A224" s="101">
        <f t="shared" si="9"/>
        <v>223</v>
      </c>
      <c r="B224" s="17">
        <v>40756</v>
      </c>
      <c r="C224" s="18">
        <v>0.37</v>
      </c>
      <c r="D224" s="19">
        <f t="shared" si="10"/>
        <v>1.0037</v>
      </c>
      <c r="E224" s="51">
        <f>ROUND(PRODUCT(D224:$D$350),6)</f>
        <v>1.712051</v>
      </c>
      <c r="F224" s="37"/>
      <c r="G224" s="21">
        <f t="shared" si="11"/>
        <v>0</v>
      </c>
      <c r="H224" s="110"/>
    </row>
    <row r="225" spans="1:8" ht="15.75" x14ac:dyDescent="0.25">
      <c r="A225" s="101">
        <f t="shared" si="9"/>
        <v>224</v>
      </c>
      <c r="B225" s="17">
        <v>40787</v>
      </c>
      <c r="C225" s="18">
        <v>0.53</v>
      </c>
      <c r="D225" s="19">
        <f t="shared" si="10"/>
        <v>1.0053000000000001</v>
      </c>
      <c r="E225" s="51">
        <f>ROUND(PRODUCT(D225:$D$350),6)</f>
        <v>1.70574</v>
      </c>
      <c r="F225" s="37"/>
      <c r="G225" s="21">
        <f t="shared" si="11"/>
        <v>0</v>
      </c>
      <c r="H225" s="110"/>
    </row>
    <row r="226" spans="1:8" ht="15.75" x14ac:dyDescent="0.25">
      <c r="A226" s="101">
        <f t="shared" si="9"/>
        <v>225</v>
      </c>
      <c r="B226" s="17">
        <v>40817</v>
      </c>
      <c r="C226" s="18">
        <v>0.43</v>
      </c>
      <c r="D226" s="19">
        <f t="shared" si="10"/>
        <v>1.0043</v>
      </c>
      <c r="E226" s="51">
        <f>ROUND(PRODUCT(D226:$D$350),6)</f>
        <v>1.696747</v>
      </c>
      <c r="F226" s="37"/>
      <c r="G226" s="21">
        <f t="shared" si="11"/>
        <v>0</v>
      </c>
      <c r="H226" s="110"/>
    </row>
    <row r="227" spans="1:8" ht="15.75" x14ac:dyDescent="0.25">
      <c r="A227" s="101">
        <f t="shared" si="9"/>
        <v>226</v>
      </c>
      <c r="B227" s="17">
        <v>40848</v>
      </c>
      <c r="C227" s="18">
        <v>0.52</v>
      </c>
      <c r="D227" s="19">
        <f t="shared" si="10"/>
        <v>1.0052000000000001</v>
      </c>
      <c r="E227" s="51">
        <f>ROUND(PRODUCT(D227:$D$350),6)</f>
        <v>1.6894819999999999</v>
      </c>
      <c r="F227" s="37"/>
      <c r="G227" s="21">
        <f t="shared" si="11"/>
        <v>0</v>
      </c>
      <c r="H227" s="110"/>
    </row>
    <row r="228" spans="1:8" ht="19.5" customHeight="1" x14ac:dyDescent="0.25">
      <c r="A228" s="102">
        <f t="shared" si="9"/>
        <v>227</v>
      </c>
      <c r="B228" s="22" t="s">
        <v>2</v>
      </c>
      <c r="C228" s="23">
        <f>C229</f>
        <v>0.5</v>
      </c>
      <c r="D228" s="24" t="s">
        <v>1</v>
      </c>
      <c r="E228" s="51">
        <f>ROUND(PRODUCT(D228:$D$350),6)</f>
        <v>1.680742</v>
      </c>
      <c r="F228" s="37"/>
      <c r="G228" s="26">
        <f t="shared" si="11"/>
        <v>0</v>
      </c>
      <c r="H228" s="115"/>
    </row>
    <row r="229" spans="1:8" ht="15.75" x14ac:dyDescent="0.25">
      <c r="A229" s="101">
        <f t="shared" si="9"/>
        <v>228</v>
      </c>
      <c r="B229" s="17">
        <v>40878</v>
      </c>
      <c r="C229" s="18">
        <v>0.5</v>
      </c>
      <c r="D229" s="19">
        <f t="shared" si="10"/>
        <v>1.0049999999999999</v>
      </c>
      <c r="E229" s="51">
        <f>ROUND(PRODUCT(D229:$D$350),6)</f>
        <v>1.680742</v>
      </c>
      <c r="F229" s="37"/>
      <c r="G229" s="21">
        <f t="shared" si="11"/>
        <v>0</v>
      </c>
      <c r="H229" s="110"/>
    </row>
    <row r="230" spans="1:8" ht="15.75" x14ac:dyDescent="0.25">
      <c r="A230" s="101">
        <f t="shared" si="9"/>
        <v>229</v>
      </c>
      <c r="B230" s="17">
        <v>40909</v>
      </c>
      <c r="C230" s="18">
        <v>0.56000000000000005</v>
      </c>
      <c r="D230" s="19">
        <f t="shared" si="10"/>
        <v>1.0056</v>
      </c>
      <c r="E230" s="51">
        <f>ROUND(PRODUCT(D230:$D$350),6)</f>
        <v>1.6723809999999999</v>
      </c>
      <c r="F230" s="37"/>
      <c r="G230" s="21">
        <f t="shared" si="11"/>
        <v>0</v>
      </c>
      <c r="H230" s="110"/>
    </row>
    <row r="231" spans="1:8" ht="15.75" x14ac:dyDescent="0.25">
      <c r="A231" s="101">
        <f t="shared" si="9"/>
        <v>230</v>
      </c>
      <c r="B231" s="17">
        <v>40940</v>
      </c>
      <c r="C231" s="18">
        <v>0.45</v>
      </c>
      <c r="D231" s="19">
        <f t="shared" si="10"/>
        <v>1.0044999999999999</v>
      </c>
      <c r="E231" s="51">
        <f>ROUND(PRODUCT(D231:$D$350),6)</f>
        <v>1.6630670000000001</v>
      </c>
      <c r="F231" s="37"/>
      <c r="G231" s="21">
        <f t="shared" si="11"/>
        <v>0</v>
      </c>
      <c r="H231" s="110"/>
    </row>
    <row r="232" spans="1:8" ht="15.75" x14ac:dyDescent="0.25">
      <c r="A232" s="101">
        <f t="shared" si="9"/>
        <v>231</v>
      </c>
      <c r="B232" s="17">
        <v>40969</v>
      </c>
      <c r="C232" s="18">
        <v>0.21</v>
      </c>
      <c r="D232" s="19">
        <f t="shared" si="10"/>
        <v>1.0021</v>
      </c>
      <c r="E232" s="51">
        <f>ROUND(PRODUCT(D232:$D$350),6)</f>
        <v>1.6556169999999999</v>
      </c>
      <c r="F232" s="37"/>
      <c r="G232" s="21">
        <f t="shared" si="11"/>
        <v>0</v>
      </c>
      <c r="H232" s="110"/>
    </row>
    <row r="233" spans="1:8" ht="15.75" x14ac:dyDescent="0.25">
      <c r="A233" s="48">
        <f t="shared" si="9"/>
        <v>232</v>
      </c>
      <c r="B233" s="49">
        <v>41000</v>
      </c>
      <c r="C233" s="50">
        <v>0.64</v>
      </c>
      <c r="D233" s="51">
        <f t="shared" si="10"/>
        <v>1.0064</v>
      </c>
      <c r="E233" s="51">
        <f>ROUND(PRODUCT(D233:$D$350),6)</f>
        <v>1.6521479999999999</v>
      </c>
      <c r="F233" s="37"/>
      <c r="G233" s="52">
        <f t="shared" si="11"/>
        <v>0</v>
      </c>
      <c r="H233" s="110"/>
    </row>
    <row r="234" spans="1:8" ht="15.75" x14ac:dyDescent="0.25">
      <c r="A234" s="101">
        <f t="shared" si="9"/>
        <v>233</v>
      </c>
      <c r="B234" s="17">
        <v>41030</v>
      </c>
      <c r="C234" s="18">
        <v>0.36</v>
      </c>
      <c r="D234" s="19">
        <f t="shared" si="10"/>
        <v>1.0036</v>
      </c>
      <c r="E234" s="51">
        <f>ROUND(PRODUCT(D234:$D$350),6)</f>
        <v>1.6416409999999999</v>
      </c>
      <c r="F234" s="37"/>
      <c r="G234" s="21">
        <f t="shared" si="11"/>
        <v>0</v>
      </c>
      <c r="H234" s="110"/>
    </row>
    <row r="235" spans="1:8" ht="15.75" x14ac:dyDescent="0.25">
      <c r="A235" s="101">
        <f t="shared" si="9"/>
        <v>234</v>
      </c>
      <c r="B235" s="17">
        <v>41061</v>
      </c>
      <c r="C235" s="18">
        <v>0.08</v>
      </c>
      <c r="D235" s="19">
        <f t="shared" si="10"/>
        <v>1.0007999999999999</v>
      </c>
      <c r="E235" s="51">
        <f>ROUND(PRODUCT(D235:$D$350),6)</f>
        <v>1.6357520000000001</v>
      </c>
      <c r="F235" s="37"/>
      <c r="G235" s="21">
        <f t="shared" si="11"/>
        <v>0</v>
      </c>
      <c r="H235" s="110"/>
    </row>
    <row r="236" spans="1:8" ht="15.75" x14ac:dyDescent="0.25">
      <c r="A236" s="101">
        <f t="shared" si="9"/>
        <v>235</v>
      </c>
      <c r="B236" s="17">
        <v>41091</v>
      </c>
      <c r="C236" s="18">
        <v>0.43</v>
      </c>
      <c r="D236" s="19">
        <f t="shared" si="10"/>
        <v>1.0043</v>
      </c>
      <c r="E236" s="51">
        <f>ROUND(PRODUCT(D236:$D$350),6)</f>
        <v>1.6344449999999999</v>
      </c>
      <c r="F236" s="37"/>
      <c r="G236" s="21">
        <f t="shared" si="11"/>
        <v>0</v>
      </c>
      <c r="H236" s="110"/>
    </row>
    <row r="237" spans="1:8" ht="15.75" x14ac:dyDescent="0.25">
      <c r="A237" s="101">
        <f t="shared" si="9"/>
        <v>236</v>
      </c>
      <c r="B237" s="17">
        <v>41122</v>
      </c>
      <c r="C237" s="18">
        <v>0.41</v>
      </c>
      <c r="D237" s="19">
        <f t="shared" si="10"/>
        <v>1.0041</v>
      </c>
      <c r="E237" s="51">
        <f>ROUND(PRODUCT(D237:$D$350),6)</f>
        <v>1.6274470000000001</v>
      </c>
      <c r="F237" s="37"/>
      <c r="G237" s="21">
        <f t="shared" si="11"/>
        <v>0</v>
      </c>
      <c r="H237" s="110"/>
    </row>
    <row r="238" spans="1:8" ht="15.75" x14ac:dyDescent="0.25">
      <c r="A238" s="101">
        <f t="shared" si="9"/>
        <v>237</v>
      </c>
      <c r="B238" s="17">
        <v>41153</v>
      </c>
      <c r="C238" s="18">
        <v>0.56999999999999995</v>
      </c>
      <c r="D238" s="19">
        <f t="shared" si="10"/>
        <v>1.0057</v>
      </c>
      <c r="E238" s="51">
        <f>ROUND(PRODUCT(D238:$D$350),6)</f>
        <v>1.6208020000000001</v>
      </c>
      <c r="F238" s="37"/>
      <c r="G238" s="21">
        <f t="shared" si="11"/>
        <v>0</v>
      </c>
      <c r="H238" s="110"/>
    </row>
    <row r="239" spans="1:8" ht="15.75" x14ac:dyDescent="0.25">
      <c r="A239" s="101">
        <f t="shared" si="9"/>
        <v>238</v>
      </c>
      <c r="B239" s="17">
        <v>41183</v>
      </c>
      <c r="C239" s="18">
        <v>0.59</v>
      </c>
      <c r="D239" s="19">
        <f t="shared" si="10"/>
        <v>1.0059</v>
      </c>
      <c r="E239" s="51">
        <f>ROUND(PRODUCT(D239:$D$350),6)</f>
        <v>1.611615</v>
      </c>
      <c r="F239" s="37"/>
      <c r="G239" s="21">
        <f t="shared" si="11"/>
        <v>0</v>
      </c>
      <c r="H239" s="110"/>
    </row>
    <row r="240" spans="1:8" ht="15.75" x14ac:dyDescent="0.25">
      <c r="A240" s="101">
        <f t="shared" si="9"/>
        <v>239</v>
      </c>
      <c r="B240" s="17">
        <v>41214</v>
      </c>
      <c r="C240" s="18">
        <v>0.6</v>
      </c>
      <c r="D240" s="19">
        <f t="shared" si="10"/>
        <v>1.006</v>
      </c>
      <c r="E240" s="51">
        <f>ROUND(PRODUCT(D240:$D$350),6)</f>
        <v>1.602163</v>
      </c>
      <c r="F240" s="37"/>
      <c r="G240" s="21">
        <f t="shared" si="11"/>
        <v>0</v>
      </c>
      <c r="H240" s="110"/>
    </row>
    <row r="241" spans="1:8" ht="18.75" customHeight="1" x14ac:dyDescent="0.25">
      <c r="A241" s="102">
        <f t="shared" si="9"/>
        <v>240</v>
      </c>
      <c r="B241" s="22" t="s">
        <v>2</v>
      </c>
      <c r="C241" s="23">
        <f>C242</f>
        <v>0.79</v>
      </c>
      <c r="D241" s="24" t="s">
        <v>1</v>
      </c>
      <c r="E241" s="51">
        <f>ROUND(PRODUCT(D241:$D$350),6)</f>
        <v>1.5926070000000001</v>
      </c>
      <c r="F241" s="37"/>
      <c r="G241" s="26">
        <f t="shared" si="11"/>
        <v>0</v>
      </c>
      <c r="H241" s="115"/>
    </row>
    <row r="242" spans="1:8" ht="15.75" x14ac:dyDescent="0.25">
      <c r="A242" s="101">
        <f t="shared" si="9"/>
        <v>241</v>
      </c>
      <c r="B242" s="17">
        <v>41244</v>
      </c>
      <c r="C242" s="18">
        <v>0.79</v>
      </c>
      <c r="D242" s="19">
        <f t="shared" si="10"/>
        <v>1.0079</v>
      </c>
      <c r="E242" s="51">
        <f>ROUND(PRODUCT(D242:$D$350),6)</f>
        <v>1.5926070000000001</v>
      </c>
      <c r="F242" s="37"/>
      <c r="G242" s="21">
        <f t="shared" si="11"/>
        <v>0</v>
      </c>
      <c r="H242" s="110"/>
    </row>
    <row r="243" spans="1:8" ht="15.75" x14ac:dyDescent="0.25">
      <c r="A243" s="101">
        <f t="shared" si="9"/>
        <v>242</v>
      </c>
      <c r="B243" s="17">
        <v>41275</v>
      </c>
      <c r="C243" s="18">
        <v>0.86</v>
      </c>
      <c r="D243" s="19">
        <f t="shared" si="10"/>
        <v>1.0085999999999999</v>
      </c>
      <c r="E243" s="51">
        <f>ROUND(PRODUCT(D243:$D$350),6)</f>
        <v>1.5801240000000001</v>
      </c>
      <c r="F243" s="37"/>
      <c r="G243" s="21">
        <f t="shared" si="11"/>
        <v>0</v>
      </c>
      <c r="H243" s="110"/>
    </row>
    <row r="244" spans="1:8" ht="15.75" x14ac:dyDescent="0.25">
      <c r="A244" s="101">
        <f t="shared" si="9"/>
        <v>243</v>
      </c>
      <c r="B244" s="17">
        <v>41306</v>
      </c>
      <c r="C244" s="18">
        <v>0.6</v>
      </c>
      <c r="D244" s="19">
        <f t="shared" si="10"/>
        <v>1.006</v>
      </c>
      <c r="E244" s="51">
        <f>ROUND(PRODUCT(D244:$D$350),6)</f>
        <v>1.566651</v>
      </c>
      <c r="F244" s="37"/>
      <c r="G244" s="21">
        <f t="shared" si="11"/>
        <v>0</v>
      </c>
      <c r="H244" s="110"/>
    </row>
    <row r="245" spans="1:8" ht="15.75" x14ac:dyDescent="0.25">
      <c r="A245" s="101">
        <f t="shared" si="9"/>
        <v>244</v>
      </c>
      <c r="B245" s="17">
        <v>41334</v>
      </c>
      <c r="C245" s="18">
        <v>0.47</v>
      </c>
      <c r="D245" s="19">
        <f t="shared" si="10"/>
        <v>1.0046999999999999</v>
      </c>
      <c r="E245" s="51">
        <f>ROUND(PRODUCT(D245:$D$350),6)</f>
        <v>1.557307</v>
      </c>
      <c r="F245" s="37"/>
      <c r="G245" s="21">
        <f t="shared" si="11"/>
        <v>0</v>
      </c>
      <c r="H245" s="110"/>
    </row>
    <row r="246" spans="1:8" ht="15.75" x14ac:dyDescent="0.25">
      <c r="A246" s="101">
        <f t="shared" si="9"/>
        <v>245</v>
      </c>
      <c r="B246" s="17">
        <v>41365</v>
      </c>
      <c r="C246" s="18">
        <v>0.55000000000000004</v>
      </c>
      <c r="D246" s="19">
        <f t="shared" si="10"/>
        <v>1.0055000000000001</v>
      </c>
      <c r="E246" s="51">
        <f>ROUND(PRODUCT(D246:$D$350),6)</f>
        <v>1.550022</v>
      </c>
      <c r="F246" s="37"/>
      <c r="G246" s="21">
        <f t="shared" si="11"/>
        <v>0</v>
      </c>
      <c r="H246" s="110"/>
    </row>
    <row r="247" spans="1:8" ht="15.75" x14ac:dyDescent="0.25">
      <c r="A247" s="101">
        <f t="shared" si="9"/>
        <v>246</v>
      </c>
      <c r="B247" s="17">
        <v>41395</v>
      </c>
      <c r="C247" s="18">
        <v>0.37</v>
      </c>
      <c r="D247" s="19">
        <f t="shared" si="10"/>
        <v>1.0037</v>
      </c>
      <c r="E247" s="51">
        <f>ROUND(PRODUCT(D247:$D$350),6)</f>
        <v>1.5415430000000001</v>
      </c>
      <c r="F247" s="37"/>
      <c r="G247" s="21">
        <f t="shared" si="11"/>
        <v>0</v>
      </c>
      <c r="H247" s="110"/>
    </row>
    <row r="248" spans="1:8" ht="15.75" x14ac:dyDescent="0.25">
      <c r="A248" s="101">
        <f t="shared" si="9"/>
        <v>247</v>
      </c>
      <c r="B248" s="17">
        <v>41426</v>
      </c>
      <c r="C248" s="18">
        <v>0.26</v>
      </c>
      <c r="D248" s="19">
        <f t="shared" si="10"/>
        <v>1.0025999999999999</v>
      </c>
      <c r="E248" s="51">
        <f>ROUND(PRODUCT(D248:$D$350),6)</f>
        <v>1.5358609999999999</v>
      </c>
      <c r="F248" s="37"/>
      <c r="G248" s="21">
        <f t="shared" si="11"/>
        <v>0</v>
      </c>
      <c r="H248" s="110"/>
    </row>
    <row r="249" spans="1:8" ht="15.75" x14ac:dyDescent="0.25">
      <c r="A249" s="101">
        <f t="shared" si="9"/>
        <v>248</v>
      </c>
      <c r="B249" s="17">
        <v>41456</v>
      </c>
      <c r="C249" s="18">
        <v>0.03</v>
      </c>
      <c r="D249" s="19">
        <f t="shared" si="10"/>
        <v>1.0003</v>
      </c>
      <c r="E249" s="51">
        <f>ROUND(PRODUCT(D249:$D$350),6)</f>
        <v>1.5318780000000001</v>
      </c>
      <c r="F249" s="37"/>
      <c r="G249" s="21">
        <f t="shared" si="11"/>
        <v>0</v>
      </c>
      <c r="H249" s="110"/>
    </row>
    <row r="250" spans="1:8" ht="15.75" x14ac:dyDescent="0.25">
      <c r="A250" s="101">
        <f t="shared" si="9"/>
        <v>249</v>
      </c>
      <c r="B250" s="17">
        <v>41487</v>
      </c>
      <c r="C250" s="18">
        <v>0.24</v>
      </c>
      <c r="D250" s="19">
        <f t="shared" si="10"/>
        <v>1.0024</v>
      </c>
      <c r="E250" s="51">
        <f>ROUND(PRODUCT(D250:$D$350),6)</f>
        <v>1.5314179999999999</v>
      </c>
      <c r="F250" s="37"/>
      <c r="G250" s="21">
        <f t="shared" si="11"/>
        <v>0</v>
      </c>
      <c r="H250" s="110"/>
    </row>
    <row r="251" spans="1:8" ht="15.75" x14ac:dyDescent="0.25">
      <c r="A251" s="101">
        <f t="shared" si="9"/>
        <v>250</v>
      </c>
      <c r="B251" s="17">
        <v>41518</v>
      </c>
      <c r="C251" s="18">
        <v>0.35</v>
      </c>
      <c r="D251" s="19">
        <f t="shared" si="10"/>
        <v>1.0035000000000001</v>
      </c>
      <c r="E251" s="51">
        <f>ROUND(PRODUCT(D251:$D$350),6)</f>
        <v>1.527752</v>
      </c>
      <c r="F251" s="37"/>
      <c r="G251" s="21">
        <f t="shared" si="11"/>
        <v>0</v>
      </c>
      <c r="H251" s="110"/>
    </row>
    <row r="252" spans="1:8" ht="15.75" x14ac:dyDescent="0.25">
      <c r="A252" s="101">
        <f t="shared" si="9"/>
        <v>251</v>
      </c>
      <c r="B252" s="17">
        <v>41548</v>
      </c>
      <c r="C252" s="18">
        <v>0.56999999999999995</v>
      </c>
      <c r="D252" s="19">
        <f t="shared" si="10"/>
        <v>1.0057</v>
      </c>
      <c r="E252" s="51">
        <f>ROUND(PRODUCT(D252:$D$350),6)</f>
        <v>1.5224230000000001</v>
      </c>
      <c r="F252" s="37"/>
      <c r="G252" s="21">
        <f t="shared" si="11"/>
        <v>0</v>
      </c>
      <c r="H252" s="110"/>
    </row>
    <row r="253" spans="1:8" ht="15.75" x14ac:dyDescent="0.25">
      <c r="A253" s="101">
        <f t="shared" si="9"/>
        <v>252</v>
      </c>
      <c r="B253" s="17">
        <v>41579</v>
      </c>
      <c r="C253" s="18">
        <v>0.54</v>
      </c>
      <c r="D253" s="19">
        <f t="shared" si="10"/>
        <v>1.0054000000000001</v>
      </c>
      <c r="E253" s="51">
        <f>ROUND(PRODUCT(D253:$D$350),6)</f>
        <v>1.513795</v>
      </c>
      <c r="F253" s="37"/>
      <c r="G253" s="21">
        <f t="shared" si="11"/>
        <v>0</v>
      </c>
      <c r="H253" s="110"/>
    </row>
    <row r="254" spans="1:8" ht="20.25" customHeight="1" x14ac:dyDescent="0.25">
      <c r="A254" s="102">
        <f t="shared" si="9"/>
        <v>253</v>
      </c>
      <c r="B254" s="22" t="s">
        <v>2</v>
      </c>
      <c r="C254" s="23">
        <f>C255</f>
        <v>0.92</v>
      </c>
      <c r="D254" s="24" t="s">
        <v>1</v>
      </c>
      <c r="E254" s="51">
        <f>ROUND(PRODUCT(D254:$D$350),6)</f>
        <v>1.5056639999999999</v>
      </c>
      <c r="F254" s="37"/>
      <c r="G254" s="26">
        <f t="shared" si="11"/>
        <v>0</v>
      </c>
      <c r="H254" s="115"/>
    </row>
    <row r="255" spans="1:8" ht="15.75" x14ac:dyDescent="0.25">
      <c r="A255" s="101">
        <f t="shared" si="9"/>
        <v>254</v>
      </c>
      <c r="B255" s="17">
        <v>41609</v>
      </c>
      <c r="C255" s="18">
        <v>0.92</v>
      </c>
      <c r="D255" s="19">
        <f t="shared" si="10"/>
        <v>1.0092000000000001</v>
      </c>
      <c r="E255" s="51">
        <f>ROUND(PRODUCT(D255:$D$350),6)</f>
        <v>1.5056639999999999</v>
      </c>
      <c r="F255" s="37"/>
      <c r="G255" s="21">
        <f t="shared" si="11"/>
        <v>0</v>
      </c>
      <c r="H255" s="110"/>
    </row>
    <row r="256" spans="1:8" ht="15.75" x14ac:dyDescent="0.25">
      <c r="A256" s="101">
        <f t="shared" si="9"/>
        <v>255</v>
      </c>
      <c r="B256" s="17">
        <v>41640</v>
      </c>
      <c r="C256" s="18">
        <v>0.55000000000000004</v>
      </c>
      <c r="D256" s="19">
        <f t="shared" si="10"/>
        <v>1.0055000000000001</v>
      </c>
      <c r="E256" s="51">
        <f>ROUND(PRODUCT(D256:$D$350),6)</f>
        <v>1.491938</v>
      </c>
      <c r="F256" s="37"/>
      <c r="G256" s="21">
        <f t="shared" si="11"/>
        <v>0</v>
      </c>
      <c r="H256" s="110"/>
    </row>
    <row r="257" spans="1:8" ht="15.75" x14ac:dyDescent="0.25">
      <c r="A257" s="101">
        <f t="shared" si="9"/>
        <v>256</v>
      </c>
      <c r="B257" s="17">
        <v>41671</v>
      </c>
      <c r="C257" s="18">
        <v>0.69</v>
      </c>
      <c r="D257" s="19">
        <f t="shared" si="10"/>
        <v>1.0068999999999999</v>
      </c>
      <c r="E257" s="51">
        <f>ROUND(PRODUCT(D257:$D$350),6)</f>
        <v>1.4837769999999999</v>
      </c>
      <c r="F257" s="37"/>
      <c r="G257" s="21">
        <f t="shared" si="11"/>
        <v>0</v>
      </c>
      <c r="H257" s="110"/>
    </row>
    <row r="258" spans="1:8" ht="15.75" x14ac:dyDescent="0.25">
      <c r="A258" s="101">
        <f t="shared" si="9"/>
        <v>257</v>
      </c>
      <c r="B258" s="17">
        <v>41699</v>
      </c>
      <c r="C258" s="18">
        <v>0.92</v>
      </c>
      <c r="D258" s="19">
        <f t="shared" si="10"/>
        <v>1.0092000000000001</v>
      </c>
      <c r="E258" s="51">
        <f>ROUND(PRODUCT(D258:$D$350),6)</f>
        <v>1.4736100000000001</v>
      </c>
      <c r="F258" s="37"/>
      <c r="G258" s="21">
        <f t="shared" si="11"/>
        <v>0</v>
      </c>
      <c r="H258" s="110"/>
    </row>
    <row r="259" spans="1:8" ht="15.75" x14ac:dyDescent="0.25">
      <c r="A259" s="101">
        <f t="shared" si="9"/>
        <v>258</v>
      </c>
      <c r="B259" s="17">
        <v>41730</v>
      </c>
      <c r="C259" s="18">
        <v>0.67</v>
      </c>
      <c r="D259" s="19">
        <f t="shared" si="10"/>
        <v>1.0066999999999999</v>
      </c>
      <c r="E259" s="51">
        <f>ROUND(PRODUCT(D259:$D$350),6)</f>
        <v>1.4601759999999999</v>
      </c>
      <c r="F259" s="37"/>
      <c r="G259" s="21">
        <f t="shared" si="11"/>
        <v>0</v>
      </c>
      <c r="H259" s="110"/>
    </row>
    <row r="260" spans="1:8" ht="15.75" x14ac:dyDescent="0.25">
      <c r="A260" s="101">
        <f t="shared" ref="A260:A295" si="12">A259+1</f>
        <v>259</v>
      </c>
      <c r="B260" s="17">
        <v>41760</v>
      </c>
      <c r="C260" s="18">
        <v>0.46</v>
      </c>
      <c r="D260" s="19">
        <f t="shared" si="10"/>
        <v>1.0045999999999999</v>
      </c>
      <c r="E260" s="51">
        <f>ROUND(PRODUCT(D260:$D$350),6)</f>
        <v>1.450458</v>
      </c>
      <c r="F260" s="37"/>
      <c r="G260" s="21">
        <f t="shared" si="11"/>
        <v>0</v>
      </c>
      <c r="H260" s="110"/>
    </row>
    <row r="261" spans="1:8" ht="15.75" x14ac:dyDescent="0.25">
      <c r="A261" s="101">
        <f t="shared" si="12"/>
        <v>260</v>
      </c>
      <c r="B261" s="17">
        <v>41791</v>
      </c>
      <c r="C261" s="18">
        <v>0.4</v>
      </c>
      <c r="D261" s="19">
        <f t="shared" si="10"/>
        <v>1.004</v>
      </c>
      <c r="E261" s="51">
        <f>ROUND(PRODUCT(D261:$D$350),6)</f>
        <v>1.443816</v>
      </c>
      <c r="F261" s="37"/>
      <c r="G261" s="21">
        <f t="shared" si="11"/>
        <v>0</v>
      </c>
      <c r="H261" s="110"/>
    </row>
    <row r="262" spans="1:8" ht="15.75" x14ac:dyDescent="0.25">
      <c r="A262" s="101">
        <f t="shared" si="12"/>
        <v>261</v>
      </c>
      <c r="B262" s="17">
        <v>41821</v>
      </c>
      <c r="C262" s="18">
        <v>0.01</v>
      </c>
      <c r="D262" s="19">
        <f t="shared" si="10"/>
        <v>1.0001</v>
      </c>
      <c r="E262" s="51">
        <f>ROUND(PRODUCT(D262:$D$350),6)</f>
        <v>1.438064</v>
      </c>
      <c r="F262" s="37"/>
      <c r="G262" s="21">
        <f t="shared" si="11"/>
        <v>0</v>
      </c>
      <c r="H262" s="110"/>
    </row>
    <row r="263" spans="1:8" ht="15.75" x14ac:dyDescent="0.25">
      <c r="A263" s="101">
        <f t="shared" si="12"/>
        <v>262</v>
      </c>
      <c r="B263" s="17">
        <v>41852</v>
      </c>
      <c r="C263" s="18">
        <v>0.25</v>
      </c>
      <c r="D263" s="19">
        <f t="shared" si="10"/>
        <v>1.0024999999999999</v>
      </c>
      <c r="E263" s="51">
        <f>ROUND(PRODUCT(D263:$D$350),6)</f>
        <v>1.4379200000000001</v>
      </c>
      <c r="F263" s="37"/>
      <c r="G263" s="21">
        <f t="shared" si="11"/>
        <v>0</v>
      </c>
      <c r="H263" s="110"/>
    </row>
    <row r="264" spans="1:8" ht="15.75" x14ac:dyDescent="0.25">
      <c r="A264" s="101">
        <f t="shared" si="12"/>
        <v>263</v>
      </c>
      <c r="B264" s="17">
        <v>41883</v>
      </c>
      <c r="C264" s="18">
        <v>0.56999999999999995</v>
      </c>
      <c r="D264" s="19">
        <f t="shared" si="10"/>
        <v>1.0057</v>
      </c>
      <c r="E264" s="51">
        <f>ROUND(PRODUCT(D264:$D$350),6)</f>
        <v>1.434334</v>
      </c>
      <c r="F264" s="37"/>
      <c r="G264" s="21">
        <f t="shared" si="11"/>
        <v>0</v>
      </c>
      <c r="H264" s="110"/>
    </row>
    <row r="265" spans="1:8" ht="15.75" x14ac:dyDescent="0.25">
      <c r="A265" s="101">
        <f t="shared" si="12"/>
        <v>264</v>
      </c>
      <c r="B265" s="17">
        <v>41913</v>
      </c>
      <c r="C265" s="18">
        <v>0.42</v>
      </c>
      <c r="D265" s="19">
        <f t="shared" si="10"/>
        <v>1.0042</v>
      </c>
      <c r="E265" s="51">
        <f>ROUND(PRODUCT(D265:$D$350),6)</f>
        <v>1.4262049999999999</v>
      </c>
      <c r="F265" s="37"/>
      <c r="G265" s="21">
        <f t="shared" si="11"/>
        <v>0</v>
      </c>
      <c r="H265" s="110"/>
    </row>
    <row r="266" spans="1:8" ht="15.75" x14ac:dyDescent="0.25">
      <c r="A266" s="101">
        <f t="shared" si="12"/>
        <v>265</v>
      </c>
      <c r="B266" s="17">
        <v>41944</v>
      </c>
      <c r="C266" s="18">
        <v>0.51</v>
      </c>
      <c r="D266" s="19">
        <f t="shared" si="10"/>
        <v>1.0051000000000001</v>
      </c>
      <c r="E266" s="51">
        <f>ROUND(PRODUCT(D266:$D$350),6)</f>
        <v>1.4202399999999999</v>
      </c>
      <c r="F266" s="37"/>
      <c r="G266" s="21">
        <f t="shared" si="11"/>
        <v>0</v>
      </c>
      <c r="H266" s="110"/>
    </row>
    <row r="267" spans="1:8" ht="16.5" customHeight="1" x14ac:dyDescent="0.25">
      <c r="A267" s="102">
        <f t="shared" si="12"/>
        <v>266</v>
      </c>
      <c r="B267" s="22" t="s">
        <v>2</v>
      </c>
      <c r="C267" s="23">
        <f>C268</f>
        <v>0.78</v>
      </c>
      <c r="D267" s="24" t="s">
        <v>1</v>
      </c>
      <c r="E267" s="51">
        <f>ROUND(PRODUCT(D267:$D$350),6)</f>
        <v>1.4130339999999999</v>
      </c>
      <c r="F267" s="37"/>
      <c r="G267" s="26">
        <f t="shared" si="11"/>
        <v>0</v>
      </c>
      <c r="H267" s="115"/>
    </row>
    <row r="268" spans="1:8" ht="15.75" x14ac:dyDescent="0.25">
      <c r="A268" s="101">
        <f t="shared" si="12"/>
        <v>267</v>
      </c>
      <c r="B268" s="17">
        <v>41974</v>
      </c>
      <c r="C268" s="18">
        <v>0.78</v>
      </c>
      <c r="D268" s="19">
        <f t="shared" si="10"/>
        <v>1.0078</v>
      </c>
      <c r="E268" s="51">
        <f>ROUND(PRODUCT(D268:$D$350),6)</f>
        <v>1.4130339999999999</v>
      </c>
      <c r="F268" s="37"/>
      <c r="G268" s="21">
        <f t="shared" si="11"/>
        <v>0</v>
      </c>
      <c r="H268" s="110"/>
    </row>
    <row r="269" spans="1:8" ht="15.75" x14ac:dyDescent="0.25">
      <c r="A269" s="101">
        <f t="shared" si="12"/>
        <v>268</v>
      </c>
      <c r="B269" s="17">
        <v>42005</v>
      </c>
      <c r="C269" s="18">
        <v>1.24</v>
      </c>
      <c r="D269" s="19">
        <f t="shared" si="10"/>
        <v>1.0124</v>
      </c>
      <c r="E269" s="51">
        <f>ROUND(PRODUCT(D269:$D$350),6)</f>
        <v>1.4020969999999999</v>
      </c>
      <c r="F269" s="37"/>
      <c r="G269" s="21">
        <f t="shared" si="11"/>
        <v>0</v>
      </c>
      <c r="H269" s="110"/>
    </row>
    <row r="270" spans="1:8" ht="15.75" x14ac:dyDescent="0.25">
      <c r="A270" s="101">
        <f t="shared" si="12"/>
        <v>269</v>
      </c>
      <c r="B270" s="17">
        <v>42036</v>
      </c>
      <c r="C270" s="18">
        <v>1.22</v>
      </c>
      <c r="D270" s="19">
        <f t="shared" si="10"/>
        <v>1.0122</v>
      </c>
      <c r="E270" s="51">
        <f>ROUND(PRODUCT(D270:$D$350),6)</f>
        <v>1.384924</v>
      </c>
      <c r="F270" s="37"/>
      <c r="G270" s="21">
        <f t="shared" si="11"/>
        <v>0</v>
      </c>
      <c r="H270" s="110"/>
    </row>
    <row r="271" spans="1:8" ht="15.75" x14ac:dyDescent="0.25">
      <c r="A271" s="101">
        <f t="shared" si="12"/>
        <v>270</v>
      </c>
      <c r="B271" s="17">
        <v>42064</v>
      </c>
      <c r="C271" s="18">
        <v>1.32</v>
      </c>
      <c r="D271" s="19">
        <f t="shared" si="10"/>
        <v>1.0132000000000001</v>
      </c>
      <c r="E271" s="51">
        <f>ROUND(PRODUCT(D271:$D$350),6)</f>
        <v>1.3682319999999999</v>
      </c>
      <c r="F271" s="37"/>
      <c r="G271" s="21">
        <f t="shared" si="11"/>
        <v>0</v>
      </c>
      <c r="H271" s="110"/>
    </row>
    <row r="272" spans="1:8" ht="15.75" x14ac:dyDescent="0.25">
      <c r="A272" s="101">
        <f t="shared" si="12"/>
        <v>271</v>
      </c>
      <c r="B272" s="17">
        <v>42095</v>
      </c>
      <c r="C272" s="18">
        <v>0.71</v>
      </c>
      <c r="D272" s="19">
        <f t="shared" si="10"/>
        <v>1.0071000000000001</v>
      </c>
      <c r="E272" s="51">
        <f>ROUND(PRODUCT(D272:$D$350),6)</f>
        <v>1.350406</v>
      </c>
      <c r="F272" s="37"/>
      <c r="G272" s="21">
        <f t="shared" si="11"/>
        <v>0</v>
      </c>
      <c r="H272" s="110"/>
    </row>
    <row r="273" spans="1:8" ht="15.75" x14ac:dyDescent="0.25">
      <c r="A273" s="101">
        <f t="shared" si="12"/>
        <v>272</v>
      </c>
      <c r="B273" s="17">
        <v>42125</v>
      </c>
      <c r="C273" s="18">
        <v>0.74</v>
      </c>
      <c r="D273" s="19">
        <f t="shared" si="10"/>
        <v>1.0074000000000001</v>
      </c>
      <c r="E273" s="51">
        <f>ROUND(PRODUCT(D273:$D$350),6)</f>
        <v>1.340886</v>
      </c>
      <c r="F273" s="37"/>
      <c r="G273" s="21">
        <f t="shared" si="11"/>
        <v>0</v>
      </c>
      <c r="H273" s="110"/>
    </row>
    <row r="274" spans="1:8" ht="15.75" x14ac:dyDescent="0.25">
      <c r="A274" s="101">
        <f t="shared" si="12"/>
        <v>273</v>
      </c>
      <c r="B274" s="17">
        <v>42156</v>
      </c>
      <c r="C274" s="18">
        <v>0.79</v>
      </c>
      <c r="D274" s="19">
        <f t="shared" si="10"/>
        <v>1.0079</v>
      </c>
      <c r="E274" s="51">
        <f>ROUND(PRODUCT(D274:$D$350),6)</f>
        <v>1.3310360000000001</v>
      </c>
      <c r="F274" s="37"/>
      <c r="G274" s="21">
        <f t="shared" si="11"/>
        <v>0</v>
      </c>
      <c r="H274" s="110"/>
    </row>
    <row r="275" spans="1:8" ht="15.75" x14ac:dyDescent="0.25">
      <c r="A275" s="101">
        <f t="shared" si="12"/>
        <v>274</v>
      </c>
      <c r="B275" s="17">
        <v>42186</v>
      </c>
      <c r="C275" s="18">
        <v>0.62</v>
      </c>
      <c r="D275" s="19">
        <f t="shared" si="10"/>
        <v>1.0062</v>
      </c>
      <c r="E275" s="51">
        <f>ROUND(PRODUCT(D275:$D$350),6)</f>
        <v>1.3206039999999999</v>
      </c>
      <c r="F275" s="37"/>
      <c r="G275" s="21">
        <f t="shared" ref="G275:G306" si="13">ROUND(F275*E275,2)</f>
        <v>0</v>
      </c>
      <c r="H275" s="110"/>
    </row>
    <row r="276" spans="1:8" ht="15.75" x14ac:dyDescent="0.25">
      <c r="A276" s="101">
        <f t="shared" si="12"/>
        <v>275</v>
      </c>
      <c r="B276" s="17">
        <v>42217</v>
      </c>
      <c r="C276" s="18">
        <v>0.22</v>
      </c>
      <c r="D276" s="19">
        <f t="shared" si="10"/>
        <v>1.0022</v>
      </c>
      <c r="E276" s="51">
        <f>ROUND(PRODUCT(D276:$D$350),6)</f>
        <v>1.3124659999999999</v>
      </c>
      <c r="F276" s="37"/>
      <c r="G276" s="21">
        <f t="shared" si="13"/>
        <v>0</v>
      </c>
      <c r="H276" s="110"/>
    </row>
    <row r="277" spans="1:8" ht="15.75" x14ac:dyDescent="0.25">
      <c r="A277" s="101">
        <f t="shared" si="12"/>
        <v>276</v>
      </c>
      <c r="B277" s="17">
        <v>42248</v>
      </c>
      <c r="C277" s="18">
        <v>0.54</v>
      </c>
      <c r="D277" s="19">
        <f t="shared" si="10"/>
        <v>1.0054000000000001</v>
      </c>
      <c r="E277" s="51">
        <f>ROUND(PRODUCT(D277:$D$350),6)</f>
        <v>1.309585</v>
      </c>
      <c r="F277" s="37"/>
      <c r="G277" s="21">
        <f t="shared" si="13"/>
        <v>0</v>
      </c>
      <c r="H277" s="110"/>
    </row>
    <row r="278" spans="1:8" ht="15.75" x14ac:dyDescent="0.25">
      <c r="A278" s="101">
        <f t="shared" si="12"/>
        <v>277</v>
      </c>
      <c r="B278" s="17">
        <v>42278</v>
      </c>
      <c r="C278" s="18">
        <v>0.82</v>
      </c>
      <c r="D278" s="19">
        <f t="shared" si="10"/>
        <v>1.0082</v>
      </c>
      <c r="E278" s="51">
        <f>ROUND(PRODUCT(D278:$D$350),6)</f>
        <v>1.302551</v>
      </c>
      <c r="F278" s="37"/>
      <c r="G278" s="21">
        <f t="shared" si="13"/>
        <v>0</v>
      </c>
      <c r="H278" s="110"/>
    </row>
    <row r="279" spans="1:8" ht="15.75" x14ac:dyDescent="0.25">
      <c r="A279" s="101">
        <f t="shared" si="12"/>
        <v>278</v>
      </c>
      <c r="B279" s="17">
        <v>42309</v>
      </c>
      <c r="C279" s="18">
        <v>1.01</v>
      </c>
      <c r="D279" s="19">
        <f t="shared" si="10"/>
        <v>1.0101</v>
      </c>
      <c r="E279" s="51">
        <f>ROUND(PRODUCT(D279:$D$350),6)</f>
        <v>1.291957</v>
      </c>
      <c r="F279" s="37"/>
      <c r="G279" s="21">
        <f t="shared" si="13"/>
        <v>0</v>
      </c>
      <c r="H279" s="110"/>
    </row>
    <row r="280" spans="1:8" ht="21" customHeight="1" x14ac:dyDescent="0.25">
      <c r="A280" s="102">
        <f t="shared" si="12"/>
        <v>279</v>
      </c>
      <c r="B280" s="22" t="s">
        <v>2</v>
      </c>
      <c r="C280" s="23">
        <f>C281</f>
        <v>0.96</v>
      </c>
      <c r="D280" s="24" t="s">
        <v>1</v>
      </c>
      <c r="E280" s="51">
        <f>ROUND(PRODUCT(D280:$D$350),6)</f>
        <v>1.279039</v>
      </c>
      <c r="F280" s="37"/>
      <c r="G280" s="26">
        <f t="shared" si="13"/>
        <v>0</v>
      </c>
      <c r="H280" s="115"/>
    </row>
    <row r="281" spans="1:8" ht="15.75" x14ac:dyDescent="0.25">
      <c r="A281" s="101">
        <f t="shared" si="12"/>
        <v>280</v>
      </c>
      <c r="B281" s="17">
        <v>42339</v>
      </c>
      <c r="C281" s="18">
        <v>0.96</v>
      </c>
      <c r="D281" s="19">
        <f t="shared" si="10"/>
        <v>1.0096000000000001</v>
      </c>
      <c r="E281" s="51">
        <f>ROUND(PRODUCT(D281:$D$350),6)</f>
        <v>1.279039</v>
      </c>
      <c r="F281" s="37"/>
      <c r="G281" s="21">
        <f t="shared" si="13"/>
        <v>0</v>
      </c>
      <c r="H281" s="110"/>
    </row>
    <row r="282" spans="1:8" ht="15.75" x14ac:dyDescent="0.25">
      <c r="A282" s="101">
        <f t="shared" si="12"/>
        <v>281</v>
      </c>
      <c r="B282" s="17">
        <v>42370</v>
      </c>
      <c r="C282" s="18">
        <v>1.27</v>
      </c>
      <c r="D282" s="19">
        <f t="shared" si="10"/>
        <v>1.0126999999999999</v>
      </c>
      <c r="E282" s="51">
        <f>ROUND(PRODUCT(D282:$D$350),6)</f>
        <v>1.266877</v>
      </c>
      <c r="F282" s="37"/>
      <c r="G282" s="21">
        <f t="shared" si="13"/>
        <v>0</v>
      </c>
      <c r="H282" s="110"/>
    </row>
    <row r="283" spans="1:8" ht="15.75" x14ac:dyDescent="0.25">
      <c r="A283" s="101">
        <f t="shared" si="12"/>
        <v>282</v>
      </c>
      <c r="B283" s="17">
        <v>42401</v>
      </c>
      <c r="C283" s="18">
        <v>0.9</v>
      </c>
      <c r="D283" s="19">
        <f>ROUND(1+C283/100,6)</f>
        <v>1.0089999999999999</v>
      </c>
      <c r="E283" s="51">
        <f>ROUND(PRODUCT(D283:$D$350),6)</f>
        <v>1.25099</v>
      </c>
      <c r="F283" s="37"/>
      <c r="G283" s="21">
        <f t="shared" si="13"/>
        <v>0</v>
      </c>
      <c r="H283" s="110"/>
    </row>
    <row r="284" spans="1:8" ht="15.75" x14ac:dyDescent="0.25">
      <c r="A284" s="101">
        <f t="shared" si="12"/>
        <v>283</v>
      </c>
      <c r="B284" s="17">
        <v>42430</v>
      </c>
      <c r="C284" s="18">
        <v>0.43</v>
      </c>
      <c r="D284" s="19">
        <f>ROUND(1+C284/100,6)</f>
        <v>1.0043</v>
      </c>
      <c r="E284" s="51">
        <f>ROUND(PRODUCT(D284:$D$350),6)</f>
        <v>1.2398309999999999</v>
      </c>
      <c r="F284" s="37"/>
      <c r="G284" s="21">
        <f t="shared" si="13"/>
        <v>0</v>
      </c>
      <c r="H284" s="110"/>
    </row>
    <row r="285" spans="1:8" ht="15.75" x14ac:dyDescent="0.25">
      <c r="A285" s="101">
        <f t="shared" si="12"/>
        <v>284</v>
      </c>
      <c r="B285" s="17">
        <v>42461</v>
      </c>
      <c r="C285" s="18">
        <v>0.61</v>
      </c>
      <c r="D285" s="19">
        <f t="shared" si="10"/>
        <v>1.0061</v>
      </c>
      <c r="E285" s="51">
        <f>ROUND(PRODUCT(D285:$D$350),6)</f>
        <v>1.234523</v>
      </c>
      <c r="F285" s="37"/>
      <c r="G285" s="21">
        <f t="shared" si="13"/>
        <v>0</v>
      </c>
      <c r="H285" s="110"/>
    </row>
    <row r="286" spans="1:8" ht="15.75" x14ac:dyDescent="0.25">
      <c r="A286" s="101">
        <f t="shared" si="12"/>
        <v>285</v>
      </c>
      <c r="B286" s="17">
        <v>42491</v>
      </c>
      <c r="C286" s="18">
        <v>0.78</v>
      </c>
      <c r="D286" s="19">
        <f t="shared" si="10"/>
        <v>1.0078</v>
      </c>
      <c r="E286" s="51">
        <f>ROUND(PRODUCT(D286:$D$350),6)</f>
        <v>1.2270380000000001</v>
      </c>
      <c r="F286" s="37"/>
      <c r="G286" s="21">
        <f t="shared" si="13"/>
        <v>0</v>
      </c>
      <c r="H286" s="110"/>
    </row>
    <row r="287" spans="1:8" ht="15.75" x14ac:dyDescent="0.25">
      <c r="A287" s="101">
        <f t="shared" si="12"/>
        <v>286</v>
      </c>
      <c r="B287" s="17">
        <v>42522</v>
      </c>
      <c r="C287" s="18">
        <v>0.35</v>
      </c>
      <c r="D287" s="19">
        <f t="shared" si="10"/>
        <v>1.0035000000000001</v>
      </c>
      <c r="E287" s="51">
        <f>ROUND(PRODUCT(D287:$D$350),6)</f>
        <v>1.217541</v>
      </c>
      <c r="F287" s="37"/>
      <c r="G287" s="21">
        <f t="shared" si="13"/>
        <v>0</v>
      </c>
      <c r="H287" s="110"/>
    </row>
    <row r="288" spans="1:8" ht="15.75" x14ac:dyDescent="0.25">
      <c r="A288" s="101">
        <f t="shared" si="12"/>
        <v>287</v>
      </c>
      <c r="B288" s="17">
        <v>42552</v>
      </c>
      <c r="C288" s="18">
        <v>0.52</v>
      </c>
      <c r="D288" s="19">
        <f t="shared" si="10"/>
        <v>1.0052000000000001</v>
      </c>
      <c r="E288" s="51">
        <f>ROUND(PRODUCT(D288:$D$350),6)</f>
        <v>1.2132940000000001</v>
      </c>
      <c r="F288" s="37"/>
      <c r="G288" s="21">
        <f t="shared" si="13"/>
        <v>0</v>
      </c>
      <c r="H288" s="110"/>
    </row>
    <row r="289" spans="1:8" ht="15.75" x14ac:dyDescent="0.25">
      <c r="A289" s="101">
        <f t="shared" si="12"/>
        <v>288</v>
      </c>
      <c r="B289" s="17">
        <v>42583</v>
      </c>
      <c r="C289" s="18">
        <v>0.44</v>
      </c>
      <c r="D289" s="19">
        <f>ROUND(1+C289/100,6)</f>
        <v>1.0044</v>
      </c>
      <c r="E289" s="51">
        <f>ROUND(PRODUCT(D289:$D$350),6)</f>
        <v>1.2070179999999999</v>
      </c>
      <c r="F289" s="37"/>
      <c r="G289" s="21">
        <f t="shared" si="13"/>
        <v>0</v>
      </c>
      <c r="H289" s="110"/>
    </row>
    <row r="290" spans="1:8" ht="15.75" x14ac:dyDescent="0.25">
      <c r="A290" s="101">
        <f t="shared" si="12"/>
        <v>289</v>
      </c>
      <c r="B290" s="17">
        <v>42614</v>
      </c>
      <c r="C290" s="18">
        <v>0.08</v>
      </c>
      <c r="D290" s="19">
        <f>ROUND(1+C290/100,6)</f>
        <v>1.0007999999999999</v>
      </c>
      <c r="E290" s="51">
        <f>ROUND(PRODUCT(D290:$D$350),6)</f>
        <v>1.20173</v>
      </c>
      <c r="F290" s="37"/>
      <c r="G290" s="21">
        <f t="shared" si="13"/>
        <v>0</v>
      </c>
      <c r="H290" s="110"/>
    </row>
    <row r="291" spans="1:8" ht="15.75" x14ac:dyDescent="0.25">
      <c r="A291" s="101">
        <f t="shared" si="12"/>
        <v>290</v>
      </c>
      <c r="B291" s="17">
        <v>42644</v>
      </c>
      <c r="C291" s="18">
        <v>0.26</v>
      </c>
      <c r="D291" s="19">
        <f>ROUND(1+C291/100,6)</f>
        <v>1.0025999999999999</v>
      </c>
      <c r="E291" s="51">
        <f>ROUND(PRODUCT(D291:$D$350),6)</f>
        <v>1.2007699999999999</v>
      </c>
      <c r="F291" s="37"/>
      <c r="G291" s="21">
        <f t="shared" si="13"/>
        <v>0</v>
      </c>
      <c r="H291" s="110"/>
    </row>
    <row r="292" spans="1:8" ht="15.75" x14ac:dyDescent="0.25">
      <c r="A292" s="101">
        <f t="shared" si="12"/>
        <v>291</v>
      </c>
      <c r="B292" s="17">
        <v>42675</v>
      </c>
      <c r="C292" s="18">
        <v>0.18</v>
      </c>
      <c r="D292" s="19">
        <f>ROUND(1+C292/100,6)</f>
        <v>1.0018</v>
      </c>
      <c r="E292" s="51">
        <f>ROUND(PRODUCT(D292:$D$350),6)</f>
        <v>1.1976560000000001</v>
      </c>
      <c r="F292" s="37"/>
      <c r="G292" s="21">
        <f t="shared" si="13"/>
        <v>0</v>
      </c>
      <c r="H292" s="110"/>
    </row>
    <row r="293" spans="1:8" ht="19.5" customHeight="1" x14ac:dyDescent="0.25">
      <c r="A293" s="102">
        <f t="shared" si="12"/>
        <v>292</v>
      </c>
      <c r="B293" s="22" t="s">
        <v>2</v>
      </c>
      <c r="C293" s="23">
        <f>C294</f>
        <v>0.3</v>
      </c>
      <c r="D293" s="24" t="s">
        <v>1</v>
      </c>
      <c r="E293" s="51">
        <f>ROUND(PRODUCT(D293:$D$350),6)</f>
        <v>1.1955039999999999</v>
      </c>
      <c r="F293" s="37"/>
      <c r="G293" s="26">
        <f t="shared" si="13"/>
        <v>0</v>
      </c>
      <c r="H293" s="115"/>
    </row>
    <row r="294" spans="1:8" ht="15.75" x14ac:dyDescent="0.25">
      <c r="A294" s="101">
        <f>A293+1</f>
        <v>293</v>
      </c>
      <c r="B294" s="17">
        <v>42705</v>
      </c>
      <c r="C294" s="18">
        <v>0.3</v>
      </c>
      <c r="D294" s="19">
        <f>ROUND(1+C294/100,6)</f>
        <v>1.0029999999999999</v>
      </c>
      <c r="E294" s="51">
        <f>ROUND(PRODUCT(D294:$D$350),6)</f>
        <v>1.1955039999999999</v>
      </c>
      <c r="F294" s="37"/>
      <c r="G294" s="21">
        <f t="shared" si="13"/>
        <v>0</v>
      </c>
      <c r="H294" s="110"/>
    </row>
    <row r="295" spans="1:8" ht="15.75" x14ac:dyDescent="0.25">
      <c r="A295" s="101">
        <f t="shared" si="12"/>
        <v>294</v>
      </c>
      <c r="B295" s="17">
        <v>42736</v>
      </c>
      <c r="C295" s="18">
        <v>0.38</v>
      </c>
      <c r="D295" s="19">
        <f>ROUND(1+C295/100,6)</f>
        <v>1.0038</v>
      </c>
      <c r="E295" s="51">
        <f>ROUND(PRODUCT(D295:$D$350),6)</f>
        <v>1.1919280000000001</v>
      </c>
      <c r="F295" s="37"/>
      <c r="G295" s="21">
        <f t="shared" si="13"/>
        <v>0</v>
      </c>
      <c r="H295" s="110"/>
    </row>
    <row r="296" spans="1:8" ht="15.75" x14ac:dyDescent="0.25">
      <c r="A296" s="101">
        <f>A295+1</f>
        <v>295</v>
      </c>
      <c r="B296" s="17">
        <v>42767</v>
      </c>
      <c r="C296" s="18">
        <v>0.33</v>
      </c>
      <c r="D296" s="19">
        <f t="shared" si="10"/>
        <v>1.0033000000000001</v>
      </c>
      <c r="E296" s="51">
        <f>ROUND(PRODUCT(D296:$D$350),6)</f>
        <v>1.187416</v>
      </c>
      <c r="F296" s="37"/>
      <c r="G296" s="21">
        <f t="shared" si="13"/>
        <v>0</v>
      </c>
      <c r="H296" s="110"/>
    </row>
    <row r="297" spans="1:8" ht="15.75" x14ac:dyDescent="0.25">
      <c r="A297" s="101">
        <f>A296+1</f>
        <v>296</v>
      </c>
      <c r="B297" s="17">
        <v>42795</v>
      </c>
      <c r="C297" s="18">
        <v>0.25</v>
      </c>
      <c r="D297" s="19">
        <f t="shared" ref="D297:D305" si="14">ROUND(1+C297/100,6)</f>
        <v>1.0024999999999999</v>
      </c>
      <c r="E297" s="51">
        <f>ROUND(PRODUCT(D297:$D$350),6)</f>
        <v>1.1835100000000001</v>
      </c>
      <c r="F297" s="37"/>
      <c r="G297" s="21">
        <f t="shared" si="13"/>
        <v>0</v>
      </c>
      <c r="H297" s="110"/>
    </row>
    <row r="298" spans="1:8" ht="15.75" x14ac:dyDescent="0.25">
      <c r="A298" s="101">
        <f>A297+1</f>
        <v>297</v>
      </c>
      <c r="B298" s="17">
        <v>42826</v>
      </c>
      <c r="C298" s="18">
        <v>0.14000000000000001</v>
      </c>
      <c r="D298" s="19">
        <f t="shared" si="14"/>
        <v>1.0014000000000001</v>
      </c>
      <c r="E298" s="51">
        <f>ROUND(PRODUCT(D298:$D$350),6)</f>
        <v>1.1805589999999999</v>
      </c>
      <c r="F298" s="37"/>
      <c r="G298" s="21">
        <f t="shared" si="13"/>
        <v>0</v>
      </c>
      <c r="H298" s="110"/>
    </row>
    <row r="299" spans="1:8" ht="15.75" x14ac:dyDescent="0.25">
      <c r="A299" s="101">
        <f t="shared" ref="A299:A310" si="15">A298+1</f>
        <v>298</v>
      </c>
      <c r="B299" s="17">
        <v>42856</v>
      </c>
      <c r="C299" s="18">
        <v>0.31</v>
      </c>
      <c r="D299" s="19">
        <f t="shared" si="14"/>
        <v>1.0031000000000001</v>
      </c>
      <c r="E299" s="51">
        <f>ROUND(PRODUCT(D299:$D$350),6)</f>
        <v>1.1789080000000001</v>
      </c>
      <c r="F299" s="37"/>
      <c r="G299" s="21">
        <f t="shared" si="13"/>
        <v>0</v>
      </c>
      <c r="H299" s="110"/>
    </row>
    <row r="300" spans="1:8" ht="15.75" x14ac:dyDescent="0.25">
      <c r="A300" s="48">
        <f t="shared" si="15"/>
        <v>299</v>
      </c>
      <c r="B300" s="49">
        <v>42887</v>
      </c>
      <c r="C300" s="50">
        <v>-0.23</v>
      </c>
      <c r="D300" s="51">
        <f t="shared" si="14"/>
        <v>0.99770000000000003</v>
      </c>
      <c r="E300" s="51">
        <f>ROUND(PRODUCT(D300:$D$350),6)</f>
        <v>1.175265</v>
      </c>
      <c r="F300" s="37"/>
      <c r="G300" s="21">
        <f t="shared" si="13"/>
        <v>0</v>
      </c>
      <c r="H300" s="110"/>
    </row>
    <row r="301" spans="1:8" ht="15.75" x14ac:dyDescent="0.25">
      <c r="A301" s="48">
        <f t="shared" si="15"/>
        <v>300</v>
      </c>
      <c r="B301" s="49">
        <v>42917</v>
      </c>
      <c r="C301" s="50">
        <v>0.24</v>
      </c>
      <c r="D301" s="51">
        <f t="shared" si="14"/>
        <v>1.0024</v>
      </c>
      <c r="E301" s="51">
        <f>ROUND(PRODUCT(D301:$D$350),6)</f>
        <v>1.1779740000000001</v>
      </c>
      <c r="F301" s="37"/>
      <c r="G301" s="21">
        <f t="shared" si="13"/>
        <v>0</v>
      </c>
      <c r="H301" s="110"/>
    </row>
    <row r="302" spans="1:8" ht="15.75" x14ac:dyDescent="0.25">
      <c r="A302" s="48">
        <f t="shared" si="15"/>
        <v>301</v>
      </c>
      <c r="B302" s="49">
        <v>42948</v>
      </c>
      <c r="C302" s="50">
        <v>0.19</v>
      </c>
      <c r="D302" s="51">
        <f t="shared" si="14"/>
        <v>1.0019</v>
      </c>
      <c r="E302" s="51">
        <f>ROUND(PRODUCT(D302:$D$350),6)</f>
        <v>1.175154</v>
      </c>
      <c r="F302" s="37"/>
      <c r="G302" s="21">
        <f t="shared" si="13"/>
        <v>0</v>
      </c>
      <c r="H302" s="110"/>
    </row>
    <row r="303" spans="1:8" ht="15.75" x14ac:dyDescent="0.25">
      <c r="A303" s="48">
        <f t="shared" si="15"/>
        <v>302</v>
      </c>
      <c r="B303" s="49">
        <v>42979</v>
      </c>
      <c r="C303" s="50">
        <v>0.16</v>
      </c>
      <c r="D303" s="51">
        <f t="shared" si="14"/>
        <v>1.0016</v>
      </c>
      <c r="E303" s="51">
        <f>ROUND(PRODUCT(D303:$D$350),6)</f>
        <v>1.172925</v>
      </c>
      <c r="F303" s="37"/>
      <c r="G303" s="21">
        <f t="shared" si="13"/>
        <v>0</v>
      </c>
      <c r="H303" s="110"/>
    </row>
    <row r="304" spans="1:8" ht="15.75" x14ac:dyDescent="0.25">
      <c r="A304" s="48">
        <f t="shared" si="15"/>
        <v>303</v>
      </c>
      <c r="B304" s="49">
        <v>43009</v>
      </c>
      <c r="C304" s="50">
        <v>0.42</v>
      </c>
      <c r="D304" s="51">
        <f t="shared" si="14"/>
        <v>1.0042</v>
      </c>
      <c r="E304" s="51">
        <f>ROUND(PRODUCT(D304:$D$350),6)</f>
        <v>1.171052</v>
      </c>
      <c r="F304" s="37"/>
      <c r="G304" s="21">
        <f t="shared" si="13"/>
        <v>0</v>
      </c>
      <c r="H304" s="110"/>
    </row>
    <row r="305" spans="1:8" ht="15.75" x14ac:dyDescent="0.25">
      <c r="A305" s="48">
        <f t="shared" si="15"/>
        <v>304</v>
      </c>
      <c r="B305" s="49">
        <v>43040</v>
      </c>
      <c r="C305" s="50">
        <v>0.28000000000000003</v>
      </c>
      <c r="D305" s="51">
        <f t="shared" si="14"/>
        <v>1.0027999999999999</v>
      </c>
      <c r="E305" s="51">
        <f>ROUND(PRODUCT(D305:$D$350),6)</f>
        <v>1.1661539999999999</v>
      </c>
      <c r="F305" s="37"/>
      <c r="G305" s="21">
        <f t="shared" si="13"/>
        <v>0</v>
      </c>
      <c r="H305" s="110"/>
    </row>
    <row r="306" spans="1:8" ht="21" customHeight="1" x14ac:dyDescent="0.25">
      <c r="A306" s="48">
        <f t="shared" si="15"/>
        <v>305</v>
      </c>
      <c r="B306" s="22" t="s">
        <v>2</v>
      </c>
      <c r="C306" s="23">
        <f>C307</f>
        <v>0.44</v>
      </c>
      <c r="D306" s="24" t="s">
        <v>1</v>
      </c>
      <c r="E306" s="51">
        <f>ROUND(PRODUCT(D306:$D$350),6)</f>
        <v>1.162898</v>
      </c>
      <c r="F306" s="37"/>
      <c r="G306" s="26">
        <f t="shared" si="13"/>
        <v>0</v>
      </c>
      <c r="H306" s="115"/>
    </row>
    <row r="307" spans="1:8" ht="15.75" x14ac:dyDescent="0.25">
      <c r="A307" s="48">
        <f t="shared" si="15"/>
        <v>306</v>
      </c>
      <c r="B307" s="49">
        <v>43070</v>
      </c>
      <c r="C307" s="50">
        <v>0.44</v>
      </c>
      <c r="D307" s="51">
        <f>ROUND(1+C307/100,6)</f>
        <v>1.0044</v>
      </c>
      <c r="E307" s="51">
        <f>ROUND(PRODUCT(D307:$D$350),6)</f>
        <v>1.162898</v>
      </c>
      <c r="F307" s="37"/>
      <c r="G307" s="21">
        <f>ROUND(F307*E307,2)</f>
        <v>0</v>
      </c>
      <c r="H307" s="110"/>
    </row>
    <row r="308" spans="1:8" ht="15.75" x14ac:dyDescent="0.25">
      <c r="A308" s="48">
        <f t="shared" si="15"/>
        <v>307</v>
      </c>
      <c r="B308" s="49">
        <v>43101</v>
      </c>
      <c r="C308" s="50">
        <v>0.28999999999999998</v>
      </c>
      <c r="D308" s="51">
        <f>ROUND(1+C308/100,6)</f>
        <v>1.0028999999999999</v>
      </c>
      <c r="E308" s="51">
        <f>ROUND(PRODUCT(D308:$D$350),6)</f>
        <v>1.1578029999999999</v>
      </c>
      <c r="F308" s="37"/>
      <c r="G308" s="21">
        <f t="shared" ref="G308:G351" si="16">ROUND(F308*E308,2)</f>
        <v>0</v>
      </c>
      <c r="H308" s="110"/>
    </row>
    <row r="309" spans="1:8" ht="15.75" x14ac:dyDescent="0.25">
      <c r="A309" s="48">
        <f t="shared" si="15"/>
        <v>308</v>
      </c>
      <c r="B309" s="49">
        <v>43132</v>
      </c>
      <c r="C309" s="50">
        <v>0.32</v>
      </c>
      <c r="D309" s="51">
        <f>ROUND(1+C309/100,6)</f>
        <v>1.0032000000000001</v>
      </c>
      <c r="E309" s="51">
        <f>ROUND(PRODUCT(D309:$D$350),6)</f>
        <v>1.1544559999999999</v>
      </c>
      <c r="F309" s="37"/>
      <c r="G309" s="21">
        <f t="shared" si="16"/>
        <v>0</v>
      </c>
      <c r="H309" s="110"/>
    </row>
    <row r="310" spans="1:8" ht="15.75" x14ac:dyDescent="0.25">
      <c r="A310" s="48">
        <f t="shared" si="15"/>
        <v>309</v>
      </c>
      <c r="B310" s="49">
        <v>43160</v>
      </c>
      <c r="C310" s="50">
        <v>0.09</v>
      </c>
      <c r="D310" s="51">
        <f>ROUND(1+C310/100,6)</f>
        <v>1.0008999999999999</v>
      </c>
      <c r="E310" s="51">
        <f>ROUND(PRODUCT(D310:$D$350),6)</f>
        <v>1.150773</v>
      </c>
      <c r="F310" s="37"/>
      <c r="G310" s="21">
        <f t="shared" si="16"/>
        <v>0</v>
      </c>
      <c r="H310" s="110"/>
    </row>
    <row r="311" spans="1:8" ht="15.75" x14ac:dyDescent="0.25">
      <c r="A311" s="48">
        <f>A310+1</f>
        <v>310</v>
      </c>
      <c r="B311" s="49">
        <v>43191</v>
      </c>
      <c r="C311" s="50">
        <v>0.22</v>
      </c>
      <c r="D311" s="51">
        <f t="shared" ref="D311:D318" si="17">ROUND(1+C311/100,6)</f>
        <v>1.0022</v>
      </c>
      <c r="E311" s="51">
        <f>ROUND(PRODUCT(D311:$D$350),6)</f>
        <v>1.1497379999999999</v>
      </c>
      <c r="F311" s="37"/>
      <c r="G311" s="21">
        <f t="shared" si="16"/>
        <v>0</v>
      </c>
      <c r="H311" s="110"/>
    </row>
    <row r="312" spans="1:8" ht="15.75" x14ac:dyDescent="0.25">
      <c r="A312" s="48">
        <f t="shared" ref="A312:A351" si="18">A311+1</f>
        <v>311</v>
      </c>
      <c r="B312" s="49">
        <v>43221</v>
      </c>
      <c r="C312" s="50">
        <v>0.4</v>
      </c>
      <c r="D312" s="51">
        <f t="shared" si="17"/>
        <v>1.004</v>
      </c>
      <c r="E312" s="51">
        <f>ROUND(PRODUCT(D312:$D$350),6)</f>
        <v>1.147214</v>
      </c>
      <c r="F312" s="37"/>
      <c r="G312" s="21">
        <f t="shared" si="16"/>
        <v>0</v>
      </c>
      <c r="H312" s="110"/>
    </row>
    <row r="313" spans="1:8" ht="15.75" x14ac:dyDescent="0.25">
      <c r="A313" s="48">
        <f t="shared" si="18"/>
        <v>312</v>
      </c>
      <c r="B313" s="49">
        <v>43252</v>
      </c>
      <c r="C313" s="50">
        <v>1.26</v>
      </c>
      <c r="D313" s="51">
        <f t="shared" si="17"/>
        <v>1.0125999999999999</v>
      </c>
      <c r="E313" s="51">
        <f>ROUND(PRODUCT(D313:$D$350),6)</f>
        <v>1.142644</v>
      </c>
      <c r="F313" s="37"/>
      <c r="G313" s="21">
        <f t="shared" si="16"/>
        <v>0</v>
      </c>
      <c r="H313" s="110"/>
    </row>
    <row r="314" spans="1:8" ht="15.75" x14ac:dyDescent="0.25">
      <c r="A314" s="48">
        <f t="shared" si="18"/>
        <v>313</v>
      </c>
      <c r="B314" s="49">
        <v>43282</v>
      </c>
      <c r="C314" s="50">
        <v>0.33</v>
      </c>
      <c r="D314" s="51">
        <f t="shared" si="17"/>
        <v>1.0033000000000001</v>
      </c>
      <c r="E314" s="51">
        <f>ROUND(PRODUCT(D314:$D$350),6)</f>
        <v>1.1284259999999999</v>
      </c>
      <c r="F314" s="37"/>
      <c r="G314" s="21">
        <f t="shared" si="16"/>
        <v>0</v>
      </c>
      <c r="H314" s="110"/>
    </row>
    <row r="315" spans="1:8" ht="15.75" x14ac:dyDescent="0.25">
      <c r="A315" s="48">
        <f t="shared" si="18"/>
        <v>314</v>
      </c>
      <c r="B315" s="49">
        <v>43313</v>
      </c>
      <c r="C315" s="50">
        <v>-0.09</v>
      </c>
      <c r="D315" s="51">
        <f t="shared" si="17"/>
        <v>0.99909999999999999</v>
      </c>
      <c r="E315" s="51">
        <f>ROUND(PRODUCT(D315:$D$350),6)</f>
        <v>1.124714</v>
      </c>
      <c r="F315" s="37"/>
      <c r="G315" s="21">
        <f t="shared" si="16"/>
        <v>0</v>
      </c>
      <c r="H315" s="110"/>
    </row>
    <row r="316" spans="1:8" ht="15.75" x14ac:dyDescent="0.25">
      <c r="A316" s="48">
        <f t="shared" si="18"/>
        <v>315</v>
      </c>
      <c r="B316" s="49">
        <v>43344</v>
      </c>
      <c r="C316" s="50">
        <v>0.48</v>
      </c>
      <c r="D316" s="51">
        <f t="shared" si="17"/>
        <v>1.0047999999999999</v>
      </c>
      <c r="E316" s="51">
        <f>ROUND(PRODUCT(D316:$D$350),6)</f>
        <v>1.1257269999999999</v>
      </c>
      <c r="F316" s="37"/>
      <c r="G316" s="21">
        <f t="shared" si="16"/>
        <v>0</v>
      </c>
      <c r="H316" s="110"/>
    </row>
    <row r="317" spans="1:8" ht="15.75" x14ac:dyDescent="0.25">
      <c r="A317" s="48">
        <f t="shared" si="18"/>
        <v>316</v>
      </c>
      <c r="B317" s="49">
        <v>43374</v>
      </c>
      <c r="C317" s="50">
        <v>0.45</v>
      </c>
      <c r="D317" s="51">
        <f t="shared" si="17"/>
        <v>1.0044999999999999</v>
      </c>
      <c r="E317" s="51">
        <f>ROUND(PRODUCT(D317:$D$350),6)</f>
        <v>1.12035</v>
      </c>
      <c r="F317" s="37"/>
      <c r="G317" s="21">
        <f t="shared" si="16"/>
        <v>0</v>
      </c>
      <c r="H317" s="110"/>
    </row>
    <row r="318" spans="1:8" ht="15.75" x14ac:dyDescent="0.25">
      <c r="A318" s="48">
        <f t="shared" si="18"/>
        <v>317</v>
      </c>
      <c r="B318" s="49">
        <v>43405</v>
      </c>
      <c r="C318" s="50">
        <v>-0.21</v>
      </c>
      <c r="D318" s="51">
        <f t="shared" si="17"/>
        <v>0.99790000000000001</v>
      </c>
      <c r="E318" s="51">
        <f>ROUND(PRODUCT(D318:$D$350),6)</f>
        <v>1.1153310000000001</v>
      </c>
      <c r="F318" s="37"/>
      <c r="G318" s="21">
        <f t="shared" si="16"/>
        <v>0</v>
      </c>
      <c r="H318" s="110"/>
    </row>
    <row r="319" spans="1:8" ht="15.75" customHeight="1" x14ac:dyDescent="0.25">
      <c r="A319" s="48">
        <f t="shared" si="18"/>
        <v>318</v>
      </c>
      <c r="B319" s="22" t="s">
        <v>2</v>
      </c>
      <c r="C319" s="23">
        <f>C320</f>
        <v>0.15</v>
      </c>
      <c r="D319" s="24" t="s">
        <v>1</v>
      </c>
      <c r="E319" s="51">
        <f>ROUND(PRODUCT(D319:$D$350),6)</f>
        <v>1.1176779999999999</v>
      </c>
      <c r="F319" s="37"/>
      <c r="G319" s="21">
        <f t="shared" si="16"/>
        <v>0</v>
      </c>
      <c r="H319" s="110"/>
    </row>
    <row r="320" spans="1:8" ht="15.75" x14ac:dyDescent="0.25">
      <c r="A320" s="48">
        <f t="shared" si="18"/>
        <v>319</v>
      </c>
      <c r="B320" s="49">
        <v>43435</v>
      </c>
      <c r="C320" s="50">
        <v>0.15</v>
      </c>
      <c r="D320" s="51">
        <f t="shared" ref="D320:D344" si="19">ROUND(1+C320/100,6)</f>
        <v>1.0015000000000001</v>
      </c>
      <c r="E320" s="51">
        <f>ROUND(PRODUCT(D320:$D$350),6)</f>
        <v>1.1176779999999999</v>
      </c>
      <c r="F320" s="37"/>
      <c r="G320" s="21">
        <f t="shared" si="16"/>
        <v>0</v>
      </c>
      <c r="H320" s="110"/>
    </row>
    <row r="321" spans="1:8" ht="15.75" x14ac:dyDescent="0.25">
      <c r="A321" s="48">
        <f t="shared" si="18"/>
        <v>320</v>
      </c>
      <c r="B321" s="49">
        <v>43466</v>
      </c>
      <c r="C321" s="50">
        <f>'CÁLCULO BENEFÍCIO'!D322</f>
        <v>0.32</v>
      </c>
      <c r="D321" s="51">
        <f t="shared" si="19"/>
        <v>1.0032000000000001</v>
      </c>
      <c r="E321" s="51">
        <f>ROUND(PRODUCT(D321:$D$350),6)</f>
        <v>1.116004</v>
      </c>
      <c r="F321" s="37"/>
      <c r="G321" s="21">
        <f t="shared" si="16"/>
        <v>0</v>
      </c>
      <c r="H321" s="110"/>
    </row>
    <row r="322" spans="1:8" ht="15.75" x14ac:dyDescent="0.25">
      <c r="A322" s="48">
        <f t="shared" si="18"/>
        <v>321</v>
      </c>
      <c r="B322" s="49">
        <v>43497</v>
      </c>
      <c r="C322" s="50">
        <f>'CÁLCULO BENEFÍCIO'!D323</f>
        <v>0.43</v>
      </c>
      <c r="D322" s="51">
        <f t="shared" si="19"/>
        <v>1.0043</v>
      </c>
      <c r="E322" s="51">
        <f>ROUND(PRODUCT(D322:$D$350),6)</f>
        <v>1.112444</v>
      </c>
      <c r="F322" s="37"/>
      <c r="G322" s="21">
        <f t="shared" si="16"/>
        <v>0</v>
      </c>
      <c r="H322" s="110"/>
    </row>
    <row r="323" spans="1:8" ht="15.75" x14ac:dyDescent="0.25">
      <c r="A323" s="48">
        <f t="shared" si="18"/>
        <v>322</v>
      </c>
      <c r="B323" s="49">
        <v>43525</v>
      </c>
      <c r="C323" s="50">
        <f>'CÁLCULO BENEFÍCIO'!D324</f>
        <v>0.75</v>
      </c>
      <c r="D323" s="51">
        <f t="shared" si="19"/>
        <v>1.0075000000000001</v>
      </c>
      <c r="E323" s="51">
        <f>ROUND(PRODUCT(D323:$D$350),6)</f>
        <v>1.1076809999999999</v>
      </c>
      <c r="F323" s="37"/>
      <c r="G323" s="21">
        <f t="shared" si="16"/>
        <v>0</v>
      </c>
      <c r="H323" s="110"/>
    </row>
    <row r="324" spans="1:8" ht="15.75" x14ac:dyDescent="0.25">
      <c r="A324" s="48">
        <f t="shared" si="18"/>
        <v>323</v>
      </c>
      <c r="B324" s="49">
        <v>43556</v>
      </c>
      <c r="C324" s="50">
        <f>'CÁLCULO BENEFÍCIO'!D325</f>
        <v>0.56999999999999995</v>
      </c>
      <c r="D324" s="51">
        <f t="shared" si="19"/>
        <v>1.0057</v>
      </c>
      <c r="E324" s="51">
        <f>ROUND(PRODUCT(D324:$D$350),6)</f>
        <v>1.0994349999999999</v>
      </c>
      <c r="F324" s="37"/>
      <c r="G324" s="21">
        <f t="shared" si="16"/>
        <v>0</v>
      </c>
      <c r="H324" s="110"/>
    </row>
    <row r="325" spans="1:8" ht="15.75" x14ac:dyDescent="0.25">
      <c r="A325" s="48">
        <f t="shared" si="18"/>
        <v>324</v>
      </c>
      <c r="B325" s="49">
        <v>43586</v>
      </c>
      <c r="C325" s="50">
        <f>'CÁLCULO BENEFÍCIO'!D326</f>
        <v>0.13</v>
      </c>
      <c r="D325" s="51">
        <f t="shared" si="19"/>
        <v>1.0013000000000001</v>
      </c>
      <c r="E325" s="51">
        <f>ROUND(PRODUCT(D325:$D$350),6)</f>
        <v>1.0932040000000001</v>
      </c>
      <c r="F325" s="37"/>
      <c r="G325" s="21">
        <f t="shared" si="16"/>
        <v>0</v>
      </c>
      <c r="H325" s="110"/>
    </row>
    <row r="326" spans="1:8" ht="15.75" x14ac:dyDescent="0.25">
      <c r="A326" s="48">
        <f t="shared" si="18"/>
        <v>325</v>
      </c>
      <c r="B326" s="49">
        <v>43617</v>
      </c>
      <c r="C326" s="50">
        <f>'CÁLCULO BENEFÍCIO'!D327</f>
        <v>0.01</v>
      </c>
      <c r="D326" s="51">
        <f t="shared" si="19"/>
        <v>1.0001</v>
      </c>
      <c r="E326" s="51">
        <f>ROUND(PRODUCT(D326:$D$350),6)</f>
        <v>1.091785</v>
      </c>
      <c r="F326" s="37"/>
      <c r="G326" s="21">
        <f t="shared" si="16"/>
        <v>0</v>
      </c>
      <c r="H326" s="110"/>
    </row>
    <row r="327" spans="1:8" ht="15.75" x14ac:dyDescent="0.25">
      <c r="A327" s="48">
        <f t="shared" si="18"/>
        <v>326</v>
      </c>
      <c r="B327" s="49">
        <v>43647</v>
      </c>
      <c r="C327" s="50">
        <f>'CÁLCULO BENEFÍCIO'!D328</f>
        <v>0.19</v>
      </c>
      <c r="D327" s="51">
        <f t="shared" si="19"/>
        <v>1.0019</v>
      </c>
      <c r="E327" s="51">
        <f>ROUND(PRODUCT(D327:$D$350),6)</f>
        <v>1.091675</v>
      </c>
      <c r="F327" s="37"/>
      <c r="G327" s="21">
        <f t="shared" si="16"/>
        <v>0</v>
      </c>
      <c r="H327" s="110"/>
    </row>
    <row r="328" spans="1:8" ht="15.75" x14ac:dyDescent="0.25">
      <c r="A328" s="48">
        <f t="shared" si="18"/>
        <v>327</v>
      </c>
      <c r="B328" s="49">
        <v>43678</v>
      </c>
      <c r="C328" s="50">
        <f>'CÁLCULO BENEFÍCIO'!D329</f>
        <v>0.11</v>
      </c>
      <c r="D328" s="51">
        <f t="shared" si="19"/>
        <v>1.0011000000000001</v>
      </c>
      <c r="E328" s="51">
        <f>ROUND(PRODUCT(D328:$D$350),6)</f>
        <v>1.0896049999999999</v>
      </c>
      <c r="F328" s="37"/>
      <c r="G328" s="21">
        <f t="shared" si="16"/>
        <v>0</v>
      </c>
      <c r="H328" s="110"/>
    </row>
    <row r="329" spans="1:8" ht="15.75" x14ac:dyDescent="0.25">
      <c r="A329" s="48">
        <f t="shared" si="18"/>
        <v>328</v>
      </c>
      <c r="B329" s="49">
        <v>43709</v>
      </c>
      <c r="C329" s="50">
        <f>'CÁLCULO BENEFÍCIO'!D330</f>
        <v>-0.04</v>
      </c>
      <c r="D329" s="51">
        <f t="shared" si="19"/>
        <v>0.99960000000000004</v>
      </c>
      <c r="E329" s="51">
        <f>ROUND(PRODUCT(D329:$D$350),6)</f>
        <v>1.088408</v>
      </c>
      <c r="F329" s="37"/>
      <c r="G329" s="21">
        <f t="shared" si="16"/>
        <v>0</v>
      </c>
      <c r="H329" s="110"/>
    </row>
    <row r="330" spans="1:8" ht="15.75" x14ac:dyDescent="0.25">
      <c r="A330" s="48">
        <f t="shared" si="18"/>
        <v>329</v>
      </c>
      <c r="B330" s="49">
        <v>43739</v>
      </c>
      <c r="C330" s="50">
        <f>'CÁLCULO BENEFÍCIO'!D331</f>
        <v>0.1</v>
      </c>
      <c r="D330" s="51">
        <f t="shared" si="19"/>
        <v>1.0009999999999999</v>
      </c>
      <c r="E330" s="51">
        <f>ROUND(PRODUCT(D330:$D$350),6)</f>
        <v>1.088843</v>
      </c>
      <c r="F330" s="37"/>
      <c r="G330" s="21">
        <f t="shared" si="16"/>
        <v>0</v>
      </c>
      <c r="H330" s="110"/>
    </row>
    <row r="331" spans="1:8" ht="15.75" x14ac:dyDescent="0.25">
      <c r="A331" s="48">
        <f t="shared" si="18"/>
        <v>330</v>
      </c>
      <c r="B331" s="49">
        <v>43770</v>
      </c>
      <c r="C331" s="50">
        <f>'CÁLCULO BENEFÍCIO'!D332</f>
        <v>0.51</v>
      </c>
      <c r="D331" s="51">
        <f t="shared" si="19"/>
        <v>1.0051000000000001</v>
      </c>
      <c r="E331" s="51">
        <f>ROUND(PRODUCT(D331:$D$350),6)</f>
        <v>1.0877559999999999</v>
      </c>
      <c r="F331" s="37"/>
      <c r="G331" s="21">
        <f t="shared" si="16"/>
        <v>0</v>
      </c>
      <c r="H331" s="110"/>
    </row>
    <row r="332" spans="1:8" ht="23.25" customHeight="1" x14ac:dyDescent="0.25">
      <c r="A332" s="48">
        <f t="shared" si="18"/>
        <v>331</v>
      </c>
      <c r="B332" s="22" t="s">
        <v>2</v>
      </c>
      <c r="C332" s="23">
        <f>C333</f>
        <v>1.1499999999999999</v>
      </c>
      <c r="D332" s="24" t="s">
        <v>1</v>
      </c>
      <c r="E332" s="51">
        <f>ROUND(PRODUCT(D332:$D$350),6)</f>
        <v>1.082236</v>
      </c>
      <c r="F332" s="37"/>
      <c r="G332" s="21">
        <f t="shared" si="16"/>
        <v>0</v>
      </c>
      <c r="H332" s="110"/>
    </row>
    <row r="333" spans="1:8" ht="15.75" x14ac:dyDescent="0.25">
      <c r="A333" s="48">
        <f t="shared" si="18"/>
        <v>332</v>
      </c>
      <c r="B333" s="49">
        <v>43800</v>
      </c>
      <c r="C333" s="50">
        <f>'CÁLCULO BENEFÍCIO'!D333</f>
        <v>1.1499999999999999</v>
      </c>
      <c r="D333" s="51">
        <f t="shared" si="19"/>
        <v>1.0115000000000001</v>
      </c>
      <c r="E333" s="51">
        <f>ROUND(PRODUCT(D333:$D$350),6)</f>
        <v>1.082236</v>
      </c>
      <c r="F333" s="37">
        <v>10000</v>
      </c>
      <c r="G333" s="21">
        <f t="shared" si="16"/>
        <v>10822.36</v>
      </c>
      <c r="H333" s="110"/>
    </row>
    <row r="334" spans="1:8" ht="15.75" x14ac:dyDescent="0.25">
      <c r="A334" s="48">
        <f t="shared" si="18"/>
        <v>333</v>
      </c>
      <c r="B334" s="49">
        <v>43831</v>
      </c>
      <c r="C334" s="50">
        <f>'CÁLCULO BENEFÍCIO'!D335</f>
        <v>0.21</v>
      </c>
      <c r="D334" s="51">
        <f t="shared" si="19"/>
        <v>1.0021</v>
      </c>
      <c r="E334" s="51">
        <f>ROUND(PRODUCT(D334:$D$350),6)</f>
        <v>1.0699320000000001</v>
      </c>
      <c r="F334" s="37">
        <v>10000</v>
      </c>
      <c r="G334" s="21">
        <f t="shared" si="16"/>
        <v>10699.32</v>
      </c>
      <c r="H334" s="110"/>
    </row>
    <row r="335" spans="1:8" ht="15.75" x14ac:dyDescent="0.25">
      <c r="A335" s="48">
        <f t="shared" si="18"/>
        <v>334</v>
      </c>
      <c r="B335" s="49">
        <v>43862</v>
      </c>
      <c r="C335" s="50">
        <f>'CÁLCULO BENEFÍCIO'!D336</f>
        <v>0.25</v>
      </c>
      <c r="D335" s="51">
        <f t="shared" si="19"/>
        <v>1.0024999999999999</v>
      </c>
      <c r="E335" s="51">
        <f>ROUND(PRODUCT(D335:$D$350),6)</f>
        <v>1.06769</v>
      </c>
      <c r="F335" s="37">
        <v>10000</v>
      </c>
      <c r="G335" s="21">
        <f t="shared" si="16"/>
        <v>10676.9</v>
      </c>
      <c r="H335" s="110"/>
    </row>
    <row r="336" spans="1:8" ht="15.75" x14ac:dyDescent="0.25">
      <c r="A336" s="48">
        <f t="shared" si="18"/>
        <v>335</v>
      </c>
      <c r="B336" s="49">
        <v>43891</v>
      </c>
      <c r="C336" s="50">
        <f>'CÁLCULO BENEFÍCIO'!D337</f>
        <v>7.0000000000000007E-2</v>
      </c>
      <c r="D336" s="51">
        <f t="shared" si="19"/>
        <v>1.0006999999999999</v>
      </c>
      <c r="E336" s="51">
        <f>ROUND(PRODUCT(D336:$D$350),6)</f>
        <v>1.0650269999999999</v>
      </c>
      <c r="F336" s="37">
        <v>10000</v>
      </c>
      <c r="G336" s="21">
        <f t="shared" si="16"/>
        <v>10650.27</v>
      </c>
      <c r="H336" s="110"/>
    </row>
    <row r="337" spans="1:8" ht="15.75" x14ac:dyDescent="0.25">
      <c r="A337" s="48">
        <f t="shared" si="18"/>
        <v>336</v>
      </c>
      <c r="B337" s="49">
        <v>43922</v>
      </c>
      <c r="C337" s="50">
        <f>'CÁLCULO BENEFÍCIO'!D338</f>
        <v>-0.31</v>
      </c>
      <c r="D337" s="51">
        <f t="shared" si="19"/>
        <v>0.99690000000000001</v>
      </c>
      <c r="E337" s="51">
        <f>ROUND(PRODUCT(D337:$D$350),6)</f>
        <v>1.064282</v>
      </c>
      <c r="F337" s="37">
        <v>10000</v>
      </c>
      <c r="G337" s="21">
        <f t="shared" si="16"/>
        <v>10642.82</v>
      </c>
      <c r="H337" s="110"/>
    </row>
    <row r="338" spans="1:8" ht="15.75" x14ac:dyDescent="0.25">
      <c r="A338" s="48">
        <f t="shared" si="18"/>
        <v>337</v>
      </c>
      <c r="B338" s="49">
        <v>43952</v>
      </c>
      <c r="C338" s="50">
        <f>'CÁLCULO BENEFÍCIO'!D339</f>
        <v>-0.38</v>
      </c>
      <c r="D338" s="51">
        <f t="shared" si="19"/>
        <v>0.99619999999999997</v>
      </c>
      <c r="E338" s="51">
        <f>ROUND(PRODUCT(D338:$D$350),6)</f>
        <v>1.0675920000000001</v>
      </c>
      <c r="F338" s="37">
        <v>10000</v>
      </c>
      <c r="G338" s="21">
        <f t="shared" si="16"/>
        <v>10675.92</v>
      </c>
      <c r="H338" s="110"/>
    </row>
    <row r="339" spans="1:8" ht="15.75" x14ac:dyDescent="0.25">
      <c r="A339" s="48">
        <f t="shared" si="18"/>
        <v>338</v>
      </c>
      <c r="B339" s="49">
        <v>43983</v>
      </c>
      <c r="C339" s="50">
        <f>'CÁLCULO BENEFÍCIO'!D340</f>
        <v>0.26</v>
      </c>
      <c r="D339" s="51">
        <f t="shared" si="19"/>
        <v>1.0025999999999999</v>
      </c>
      <c r="E339" s="51">
        <f>ROUND(PRODUCT(D339:$D$350),6)</f>
        <v>1.0716639999999999</v>
      </c>
      <c r="F339" s="37">
        <v>10000</v>
      </c>
      <c r="G339" s="21">
        <f t="shared" si="16"/>
        <v>10716.64</v>
      </c>
      <c r="H339" s="110"/>
    </row>
    <row r="340" spans="1:8" ht="15.75" x14ac:dyDescent="0.25">
      <c r="A340" s="48">
        <f t="shared" si="18"/>
        <v>339</v>
      </c>
      <c r="B340" s="49">
        <v>44013</v>
      </c>
      <c r="C340" s="50">
        <f>'CÁLCULO BENEFÍCIO'!D341</f>
        <v>0.36</v>
      </c>
      <c r="D340" s="51">
        <f t="shared" si="19"/>
        <v>1.0036</v>
      </c>
      <c r="E340" s="51">
        <f>ROUND(PRODUCT(D340:$D$350),6)</f>
        <v>1.0688850000000001</v>
      </c>
      <c r="F340" s="37">
        <v>10000</v>
      </c>
      <c r="G340" s="21">
        <f t="shared" si="16"/>
        <v>10688.85</v>
      </c>
      <c r="H340" s="110"/>
    </row>
    <row r="341" spans="1:8" ht="15.75" x14ac:dyDescent="0.25">
      <c r="A341" s="48">
        <f t="shared" si="18"/>
        <v>340</v>
      </c>
      <c r="B341" s="49">
        <v>44044</v>
      </c>
      <c r="C341" s="50">
        <f>'CÁLCULO BENEFÍCIO'!D342</f>
        <v>0.24</v>
      </c>
      <c r="D341" s="51">
        <f t="shared" si="19"/>
        <v>1.0024</v>
      </c>
      <c r="E341" s="51">
        <f>ROUND(PRODUCT(D341:$D$350),6)</f>
        <v>1.065051</v>
      </c>
      <c r="F341" s="37">
        <v>10000</v>
      </c>
      <c r="G341" s="21">
        <f t="shared" si="16"/>
        <v>10650.51</v>
      </c>
      <c r="H341" s="110"/>
    </row>
    <row r="342" spans="1:8" ht="15.75" x14ac:dyDescent="0.25">
      <c r="A342" s="48">
        <f t="shared" si="18"/>
        <v>341</v>
      </c>
      <c r="B342" s="49">
        <v>44075</v>
      </c>
      <c r="C342" s="50">
        <f>'CÁLCULO BENEFÍCIO'!D343</f>
        <v>0.64</v>
      </c>
      <c r="D342" s="51">
        <f t="shared" si="19"/>
        <v>1.0064</v>
      </c>
      <c r="E342" s="51">
        <f>ROUND(PRODUCT(D342:$D$350),6)</f>
        <v>1.0625009999999999</v>
      </c>
      <c r="F342" s="37">
        <v>10000</v>
      </c>
      <c r="G342" s="21">
        <f t="shared" si="16"/>
        <v>10625.01</v>
      </c>
      <c r="H342" s="110"/>
    </row>
    <row r="343" spans="1:8" ht="15.75" x14ac:dyDescent="0.25">
      <c r="A343" s="48">
        <f t="shared" si="18"/>
        <v>342</v>
      </c>
      <c r="B343" s="49">
        <v>44105</v>
      </c>
      <c r="C343" s="50">
        <f>'CÁLCULO BENEFÍCIO'!D344</f>
        <v>0.86</v>
      </c>
      <c r="D343" s="51">
        <f t="shared" si="19"/>
        <v>1.0085999999999999</v>
      </c>
      <c r="E343" s="51">
        <f>ROUND(PRODUCT(D343:$D$350),6)</f>
        <v>1.055744</v>
      </c>
      <c r="F343" s="37">
        <v>10000</v>
      </c>
      <c r="G343" s="21">
        <f t="shared" si="16"/>
        <v>10557.44</v>
      </c>
      <c r="H343" s="110"/>
    </row>
    <row r="344" spans="1:8" ht="15.75" x14ac:dyDescent="0.25">
      <c r="A344" s="48">
        <f t="shared" si="18"/>
        <v>343</v>
      </c>
      <c r="B344" s="49">
        <v>44136</v>
      </c>
      <c r="C344" s="50">
        <f>'CÁLCULO BENEFÍCIO'!D345</f>
        <v>0.89</v>
      </c>
      <c r="D344" s="51">
        <f t="shared" si="19"/>
        <v>1.0088999999999999</v>
      </c>
      <c r="E344" s="51">
        <f>ROUND(PRODUCT(D344:$D$350),6)</f>
        <v>1.0467420000000001</v>
      </c>
      <c r="F344" s="37">
        <v>10000</v>
      </c>
      <c r="G344" s="21">
        <f t="shared" si="16"/>
        <v>10467.42</v>
      </c>
      <c r="H344" s="110"/>
    </row>
    <row r="345" spans="1:8" ht="15.75" x14ac:dyDescent="0.25">
      <c r="A345" s="48">
        <f t="shared" si="18"/>
        <v>344</v>
      </c>
      <c r="B345" s="22" t="s">
        <v>2</v>
      </c>
      <c r="C345" s="23">
        <f>C346</f>
        <v>1.35</v>
      </c>
      <c r="D345" s="24" t="s">
        <v>1</v>
      </c>
      <c r="E345" s="51">
        <f>ROUND(PRODUCT(D345:$D$350),6)</f>
        <v>1.0375080000000001</v>
      </c>
      <c r="F345" s="37">
        <v>10001</v>
      </c>
      <c r="G345" s="21">
        <f t="shared" si="16"/>
        <v>10376.120000000001</v>
      </c>
      <c r="H345" s="110"/>
    </row>
    <row r="346" spans="1:8" ht="15.75" x14ac:dyDescent="0.25">
      <c r="A346" s="48">
        <f t="shared" si="18"/>
        <v>345</v>
      </c>
      <c r="B346" s="49">
        <v>44166</v>
      </c>
      <c r="C346" s="50">
        <f>'CÁLCULO BENEFÍCIO'!D346</f>
        <v>1.35</v>
      </c>
      <c r="D346" s="51">
        <f t="shared" ref="D346:D349" si="20">ROUND(1+C346/100,6)</f>
        <v>1.0135000000000001</v>
      </c>
      <c r="E346" s="51">
        <f>ROUND(PRODUCT(D346:$D$350),6)</f>
        <v>1.0375080000000001</v>
      </c>
      <c r="F346" s="37">
        <v>10000</v>
      </c>
      <c r="G346" s="21">
        <f t="shared" si="16"/>
        <v>10375.08</v>
      </c>
      <c r="H346" s="110"/>
    </row>
    <row r="347" spans="1:8" ht="15.75" x14ac:dyDescent="0.25">
      <c r="A347" s="48">
        <f t="shared" si="18"/>
        <v>346</v>
      </c>
      <c r="B347" s="49">
        <v>44197</v>
      </c>
      <c r="C347" s="50">
        <f>'CÁLCULO BENEFÍCIO'!D348</f>
        <v>0.25</v>
      </c>
      <c r="D347" s="51">
        <f t="shared" si="20"/>
        <v>1.0024999999999999</v>
      </c>
      <c r="E347" s="51">
        <f>ROUND(PRODUCT(D347:$D$350),6)</f>
        <v>1.0236890000000001</v>
      </c>
      <c r="F347" s="37">
        <v>10000</v>
      </c>
      <c r="G347" s="21">
        <f t="shared" si="16"/>
        <v>10236.89</v>
      </c>
      <c r="H347" s="110"/>
    </row>
    <row r="348" spans="1:8" ht="15.75" x14ac:dyDescent="0.25">
      <c r="A348" s="48">
        <f t="shared" si="18"/>
        <v>347</v>
      </c>
      <c r="B348" s="49">
        <v>44228</v>
      </c>
      <c r="C348" s="50">
        <f>'CÁLCULO BENEFÍCIO'!D349</f>
        <v>0.86</v>
      </c>
      <c r="D348" s="51">
        <f t="shared" si="20"/>
        <v>1.0085999999999999</v>
      </c>
      <c r="E348" s="51">
        <f>ROUND(PRODUCT(D348:$D$350),6)</f>
        <v>1.021136</v>
      </c>
      <c r="F348" s="37">
        <v>10000</v>
      </c>
      <c r="G348" s="21">
        <f t="shared" si="16"/>
        <v>10211.36</v>
      </c>
      <c r="H348" s="110"/>
    </row>
    <row r="349" spans="1:8" ht="15.75" x14ac:dyDescent="0.25">
      <c r="A349" s="48">
        <f t="shared" si="18"/>
        <v>348</v>
      </c>
      <c r="B349" s="49">
        <v>44256</v>
      </c>
      <c r="C349" s="50">
        <f>'CÁLCULO BENEFÍCIO'!D350</f>
        <v>0.93</v>
      </c>
      <c r="D349" s="51">
        <f t="shared" si="20"/>
        <v>1.0093000000000001</v>
      </c>
      <c r="E349" s="51">
        <f>ROUND(PRODUCT(D349:$D$350),6)</f>
        <v>1.012429</v>
      </c>
      <c r="F349" s="37">
        <v>10000</v>
      </c>
      <c r="G349" s="21">
        <f t="shared" si="16"/>
        <v>10124.290000000001</v>
      </c>
      <c r="H349" s="110"/>
    </row>
    <row r="350" spans="1:8" ht="15.75" x14ac:dyDescent="0.25">
      <c r="A350" s="48">
        <f t="shared" si="18"/>
        <v>349</v>
      </c>
      <c r="B350" s="49">
        <v>44287</v>
      </c>
      <c r="C350" s="50">
        <f>'CÁLCULO BENEFÍCIO'!D351</f>
        <v>0.31</v>
      </c>
      <c r="D350" s="51">
        <f>ROUND(1+C350/100,6)</f>
        <v>1.0031000000000001</v>
      </c>
      <c r="E350" s="51">
        <f>ROUND(PRODUCT(D$350:$D350),6)</f>
        <v>1.0031000000000001</v>
      </c>
      <c r="F350" s="37">
        <v>10000</v>
      </c>
      <c r="G350" s="21">
        <f t="shared" si="16"/>
        <v>10031</v>
      </c>
      <c r="H350" s="110"/>
    </row>
    <row r="351" spans="1:8" ht="15.75" x14ac:dyDescent="0.25">
      <c r="A351" s="48">
        <f t="shared" si="18"/>
        <v>350</v>
      </c>
      <c r="B351" s="49">
        <v>44317</v>
      </c>
      <c r="C351" s="50">
        <f>'CÁLCULO BENEFÍCIO'!D352</f>
        <v>0.83</v>
      </c>
      <c r="D351" s="51">
        <f>ROUND(1+C351/100,6)</f>
        <v>1.0083</v>
      </c>
      <c r="E351" s="51">
        <f>ROUND(PRODUCT(D$351:$D351),6)</f>
        <v>1.0083</v>
      </c>
      <c r="F351" s="37">
        <v>10000</v>
      </c>
      <c r="G351" s="21">
        <f t="shared" si="16"/>
        <v>10083</v>
      </c>
      <c r="H351" s="110"/>
    </row>
    <row r="352" spans="1:8" ht="15.75" x14ac:dyDescent="0.25">
      <c r="A352" s="48"/>
      <c r="B352" s="49"/>
      <c r="C352" s="50"/>
      <c r="D352" s="51"/>
      <c r="E352" s="51"/>
      <c r="F352" s="37"/>
      <c r="G352" s="21"/>
      <c r="H352" s="110"/>
    </row>
    <row r="353" spans="1:15" ht="15.75" x14ac:dyDescent="0.25">
      <c r="A353" s="202" t="s">
        <v>7</v>
      </c>
      <c r="B353" s="203"/>
      <c r="C353" s="203"/>
      <c r="D353" s="203"/>
      <c r="E353" s="203"/>
      <c r="F353" s="203"/>
      <c r="G353" s="68" cm="1">
        <f t="array" ref="G353">SUMPRODUCT((G2:G351&gt;=LARGE(G2:G351,ROUNDDOWN(COUNTIF(G2:G351,"&gt;0")*80%,0)))*G2:G351)/ROUNDDOWN(COUNTIF(G2:G351,"&gt;0")*80%,0)</f>
        <v>10590.769999999999</v>
      </c>
      <c r="H353" s="116"/>
    </row>
    <row r="354" spans="1:15" ht="15.75" x14ac:dyDescent="0.25">
      <c r="A354" s="206" t="s">
        <v>22</v>
      </c>
      <c r="B354" s="175"/>
      <c r="C354" s="175"/>
      <c r="D354" s="175"/>
      <c r="E354" s="175"/>
      <c r="F354" s="175"/>
      <c r="G354" s="69">
        <f>'CÁLCULO BENEFÍCIO'!I363</f>
        <v>6433.57</v>
      </c>
      <c r="H354" s="111"/>
    </row>
    <row r="355" spans="1:15" ht="15.75" x14ac:dyDescent="0.25">
      <c r="A355" s="202" t="s">
        <v>14</v>
      </c>
      <c r="B355" s="203"/>
      <c r="C355" s="203"/>
      <c r="D355" s="203"/>
      <c r="E355" s="203"/>
      <c r="F355" s="203"/>
      <c r="G355" s="70">
        <f>G353+G354</f>
        <v>17024.339999999997</v>
      </c>
      <c r="H355" s="117"/>
    </row>
    <row r="356" spans="1:15" ht="15.75" x14ac:dyDescent="0.25">
      <c r="A356" s="71"/>
      <c r="B356" s="72"/>
      <c r="C356" s="73"/>
      <c r="D356" s="73"/>
      <c r="E356" s="73"/>
      <c r="F356" s="74"/>
      <c r="G356" s="73"/>
      <c r="H356" s="114"/>
    </row>
    <row r="357" spans="1:15" ht="18.75" x14ac:dyDescent="0.25">
      <c r="A357" s="207" t="s">
        <v>26</v>
      </c>
      <c r="B357" s="208"/>
      <c r="C357" s="208"/>
      <c r="D357" s="208"/>
      <c r="E357" s="208"/>
      <c r="F357" s="208"/>
      <c r="G357" s="209"/>
      <c r="H357" s="118"/>
    </row>
    <row r="358" spans="1:15" ht="15.75" x14ac:dyDescent="0.25">
      <c r="A358" s="210" t="s">
        <v>15</v>
      </c>
      <c r="B358" s="211"/>
      <c r="C358" s="211"/>
      <c r="D358" s="211"/>
      <c r="E358" s="211"/>
      <c r="F358" s="103" t="s">
        <v>11</v>
      </c>
      <c r="G358" s="105"/>
      <c r="H358" s="114"/>
      <c r="I358" s="106" t="s">
        <v>13</v>
      </c>
      <c r="J358" s="107"/>
      <c r="K358" s="107"/>
      <c r="L358" s="107"/>
      <c r="M358" s="107"/>
      <c r="N358" s="107"/>
      <c r="O358" s="108"/>
    </row>
    <row r="359" spans="1:15" ht="15.75" x14ac:dyDescent="0.25">
      <c r="A359" s="210"/>
      <c r="B359" s="211"/>
      <c r="C359" s="211"/>
      <c r="D359" s="211"/>
      <c r="E359" s="211"/>
      <c r="F359" s="103" t="s">
        <v>12</v>
      </c>
      <c r="G359" s="75">
        <f>COUNTIF(G2:G351,"&gt;0")</f>
        <v>19</v>
      </c>
      <c r="H359" s="119"/>
    </row>
    <row r="360" spans="1:15" ht="15.75" x14ac:dyDescent="0.25">
      <c r="A360" s="210"/>
      <c r="B360" s="211"/>
      <c r="C360" s="211"/>
      <c r="D360" s="211"/>
      <c r="E360" s="211"/>
      <c r="F360" s="103" t="s">
        <v>10</v>
      </c>
      <c r="G360" s="86">
        <f>G358+G359</f>
        <v>19</v>
      </c>
      <c r="H360" s="120"/>
    </row>
    <row r="361" spans="1:15" ht="15.75" x14ac:dyDescent="0.25">
      <c r="A361" s="200" t="s">
        <v>25</v>
      </c>
      <c r="B361" s="201"/>
      <c r="C361" s="201"/>
      <c r="D361" s="201"/>
      <c r="E361" s="201"/>
      <c r="F361" s="201"/>
      <c r="G361" s="77">
        <v>325</v>
      </c>
      <c r="H361" s="112"/>
    </row>
    <row r="362" spans="1:15" ht="15.75" x14ac:dyDescent="0.25">
      <c r="A362" s="200" t="s">
        <v>17</v>
      </c>
      <c r="B362" s="201"/>
      <c r="C362" s="201"/>
      <c r="D362" s="201"/>
      <c r="E362" s="201"/>
      <c r="F362" s="201"/>
      <c r="G362" s="78">
        <f>G360/G361</f>
        <v>5.8461538461538461E-2</v>
      </c>
      <c r="H362" s="121"/>
    </row>
    <row r="363" spans="1:15" ht="19.5" thickBot="1" x14ac:dyDescent="0.3">
      <c r="A363" s="204" t="s">
        <v>16</v>
      </c>
      <c r="B363" s="205"/>
      <c r="C363" s="205"/>
      <c r="D363" s="205"/>
      <c r="E363" s="205"/>
      <c r="F363" s="205"/>
      <c r="G363" s="92">
        <f>G362*G355</f>
        <v>995.26910769230744</v>
      </c>
      <c r="H363" s="122"/>
    </row>
    <row r="364" spans="1:15" x14ac:dyDescent="0.25">
      <c r="A364" s="196" t="s">
        <v>20</v>
      </c>
      <c r="B364" s="197"/>
      <c r="C364" s="197"/>
      <c r="D364" s="197"/>
      <c r="E364" s="197"/>
      <c r="F364" s="197"/>
      <c r="G364" s="197"/>
      <c r="H364" s="113"/>
    </row>
    <row r="365" spans="1:15" ht="15.75" x14ac:dyDescent="0.25">
      <c r="A365" s="16"/>
      <c r="B365" s="16"/>
      <c r="C365" s="16"/>
      <c r="D365" s="16"/>
      <c r="E365" s="16"/>
      <c r="F365" s="16"/>
      <c r="G365" s="16"/>
      <c r="H365" s="123"/>
    </row>
    <row r="366" spans="1:15" ht="15.75" x14ac:dyDescent="0.25">
      <c r="A366" s="195" t="s">
        <v>23</v>
      </c>
      <c r="B366" s="195"/>
      <c r="C366" s="195"/>
      <c r="D366" s="195"/>
      <c r="E366" s="195"/>
      <c r="F366" s="195"/>
      <c r="G366" s="195"/>
      <c r="H366" s="124"/>
    </row>
    <row r="367" spans="1:15" ht="15.75" x14ac:dyDescent="0.25">
      <c r="A367" s="195"/>
      <c r="B367" s="195"/>
      <c r="C367" s="195"/>
      <c r="D367" s="195"/>
      <c r="E367" s="195"/>
      <c r="F367" s="195"/>
      <c r="G367" s="195"/>
      <c r="H367" s="124"/>
    </row>
    <row r="368" spans="1:15" x14ac:dyDescent="0.25">
      <c r="A368" s="195"/>
      <c r="B368" s="195"/>
      <c r="C368" s="195"/>
      <c r="D368" s="195"/>
      <c r="E368" s="195"/>
      <c r="F368" s="195"/>
      <c r="G368" s="195"/>
    </row>
    <row r="369" spans="1:7" x14ac:dyDescent="0.25">
      <c r="A369" s="195"/>
      <c r="B369" s="195"/>
      <c r="C369" s="195"/>
      <c r="D369" s="195"/>
      <c r="E369" s="195"/>
      <c r="F369" s="195"/>
      <c r="G369" s="195"/>
    </row>
  </sheetData>
  <mergeCells count="10">
    <mergeCell ref="A353:F353"/>
    <mergeCell ref="A354:F354"/>
    <mergeCell ref="A355:F355"/>
    <mergeCell ref="A357:G357"/>
    <mergeCell ref="A358:E360"/>
    <mergeCell ref="A361:F361"/>
    <mergeCell ref="A362:F362"/>
    <mergeCell ref="A363:F363"/>
    <mergeCell ref="A364:G364"/>
    <mergeCell ref="A366:G369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E1597-224B-4247-8E28-3CDD5F86CDA2}">
  <sheetPr codeName="Planilha4"/>
  <dimension ref="A1:D188"/>
  <sheetViews>
    <sheetView zoomScaleNormal="100" workbookViewId="0">
      <pane ySplit="3" topLeftCell="A172" activePane="bottomLeft" state="frozen"/>
      <selection pane="bottomLeft" activeCell="C183" sqref="C183"/>
    </sheetView>
  </sheetViews>
  <sheetFormatPr defaultColWidth="0" defaultRowHeight="15" x14ac:dyDescent="0.25"/>
  <cols>
    <col min="1" max="1" width="9.140625" style="156" customWidth="1"/>
    <col min="2" max="2" width="10.140625" style="156" customWidth="1"/>
    <col min="3" max="3" width="29.7109375" style="156" customWidth="1"/>
    <col min="4" max="4" width="19.7109375" style="156" hidden="1" customWidth="1"/>
    <col min="5" max="16384" width="9.140625" style="156" hidden="1"/>
  </cols>
  <sheetData>
    <row r="1" spans="2:4" x14ac:dyDescent="0.25">
      <c r="B1" s="155"/>
    </row>
    <row r="2" spans="2:4" x14ac:dyDescent="0.25">
      <c r="B2" s="157"/>
    </row>
    <row r="3" spans="2:4" x14ac:dyDescent="0.25">
      <c r="B3" s="158" t="s">
        <v>27</v>
      </c>
      <c r="C3" s="159" t="s">
        <v>28</v>
      </c>
      <c r="D3" s="160" t="s">
        <v>32</v>
      </c>
    </row>
    <row r="4" spans="2:4" ht="15.75" x14ac:dyDescent="0.3">
      <c r="B4" s="161">
        <v>39083</v>
      </c>
      <c r="C4" s="162">
        <v>4.4000000000000003E-3</v>
      </c>
      <c r="D4" s="160" t="s">
        <v>31</v>
      </c>
    </row>
    <row r="5" spans="2:4" ht="15.75" x14ac:dyDescent="0.3">
      <c r="B5" s="161">
        <v>39114</v>
      </c>
      <c r="C5" s="162">
        <v>4.4000000000000003E-3</v>
      </c>
      <c r="D5" s="160" t="s">
        <v>33</v>
      </c>
    </row>
    <row r="6" spans="2:4" ht="15.75" x14ac:dyDescent="0.3">
      <c r="B6" s="161">
        <v>39142</v>
      </c>
      <c r="C6" s="162">
        <v>3.7000000000000002E-3</v>
      </c>
      <c r="D6" s="160" t="s">
        <v>34</v>
      </c>
    </row>
    <row r="7" spans="2:4" ht="15.75" x14ac:dyDescent="0.3">
      <c r="B7" s="161">
        <v>39173</v>
      </c>
      <c r="C7" s="162">
        <v>2.5000000000000001E-3</v>
      </c>
      <c r="D7" s="160" t="s">
        <v>35</v>
      </c>
    </row>
    <row r="8" spans="2:4" ht="15.75" x14ac:dyDescent="0.3">
      <c r="B8" s="161">
        <v>39203</v>
      </c>
      <c r="C8" s="163">
        <v>2.8000000000000004E-3</v>
      </c>
    </row>
    <row r="9" spans="2:4" ht="15.75" x14ac:dyDescent="0.3">
      <c r="B9" s="161">
        <v>39234</v>
      </c>
      <c r="C9" s="163">
        <v>2.8000000000000004E-3</v>
      </c>
    </row>
    <row r="10" spans="2:4" ht="15.75" x14ac:dyDescent="0.3">
      <c r="B10" s="161">
        <v>39264</v>
      </c>
      <c r="C10" s="163">
        <v>2.3999999999999998E-3</v>
      </c>
    </row>
    <row r="11" spans="2:4" ht="15.75" x14ac:dyDescent="0.3">
      <c r="B11" s="161">
        <v>39295</v>
      </c>
      <c r="C11" s="163">
        <v>4.6999999999999993E-3</v>
      </c>
    </row>
    <row r="12" spans="2:4" ht="15.75" x14ac:dyDescent="0.3">
      <c r="B12" s="161">
        <v>39326</v>
      </c>
      <c r="C12" s="163">
        <v>1.8E-3</v>
      </c>
    </row>
    <row r="13" spans="2:4" ht="15.75" x14ac:dyDescent="0.3">
      <c r="B13" s="161">
        <v>39356</v>
      </c>
      <c r="C13" s="163">
        <v>3.0000000000000001E-3</v>
      </c>
    </row>
    <row r="14" spans="2:4" ht="15.75" x14ac:dyDescent="0.3">
      <c r="B14" s="161">
        <v>39387</v>
      </c>
      <c r="C14" s="163">
        <v>3.8E-3</v>
      </c>
    </row>
    <row r="15" spans="2:4" ht="15.75" x14ac:dyDescent="0.3">
      <c r="B15" s="161">
        <v>39417</v>
      </c>
      <c r="C15" s="163">
        <v>7.4000000000000003E-3</v>
      </c>
    </row>
    <row r="16" spans="2:4" ht="15.75" x14ac:dyDescent="0.3">
      <c r="B16" s="161">
        <v>39448</v>
      </c>
      <c r="C16" s="163">
        <v>5.4000000000000003E-3</v>
      </c>
    </row>
    <row r="17" spans="2:3" ht="15.75" x14ac:dyDescent="0.3">
      <c r="B17" s="161">
        <v>39479</v>
      </c>
      <c r="C17" s="163">
        <v>4.8999999999999998E-3</v>
      </c>
    </row>
    <row r="18" spans="2:3" ht="15.75" x14ac:dyDescent="0.3">
      <c r="B18" s="161">
        <v>39508</v>
      </c>
      <c r="C18" s="163">
        <v>4.7999999999999996E-3</v>
      </c>
    </row>
    <row r="19" spans="2:3" ht="15.75" x14ac:dyDescent="0.3">
      <c r="B19" s="161">
        <v>39539</v>
      </c>
      <c r="C19" s="163">
        <v>5.5000000000000005E-3</v>
      </c>
    </row>
    <row r="20" spans="2:3" ht="15.75" x14ac:dyDescent="0.3">
      <c r="B20" s="161">
        <v>39569</v>
      </c>
      <c r="C20" s="163">
        <v>7.9000000000000008E-3</v>
      </c>
    </row>
    <row r="21" spans="2:3" ht="15.75" x14ac:dyDescent="0.3">
      <c r="B21" s="161">
        <v>39600</v>
      </c>
      <c r="C21" s="163">
        <v>7.4000000000000003E-3</v>
      </c>
    </row>
    <row r="22" spans="2:3" ht="15.75" x14ac:dyDescent="0.3">
      <c r="B22" s="161">
        <v>39630</v>
      </c>
      <c r="C22" s="163">
        <v>5.3E-3</v>
      </c>
    </row>
    <row r="23" spans="2:3" ht="15.75" x14ac:dyDescent="0.3">
      <c r="B23" s="161">
        <v>39661</v>
      </c>
      <c r="C23" s="163">
        <v>2.8000000000000004E-3</v>
      </c>
    </row>
    <row r="24" spans="2:3" ht="15.75" x14ac:dyDescent="0.3">
      <c r="B24" s="161">
        <v>39692</v>
      </c>
      <c r="C24" s="163">
        <v>2.5999999999999999E-3</v>
      </c>
    </row>
    <row r="25" spans="2:3" ht="15.75" x14ac:dyDescent="0.3">
      <c r="B25" s="161">
        <v>39722</v>
      </c>
      <c r="C25" s="163">
        <v>4.5000000000000005E-3</v>
      </c>
    </row>
    <row r="26" spans="2:3" ht="15.75" x14ac:dyDescent="0.3">
      <c r="B26" s="161">
        <v>39753</v>
      </c>
      <c r="C26" s="163">
        <v>3.5999999999999999E-3</v>
      </c>
    </row>
    <row r="27" spans="2:3" ht="15.75" x14ac:dyDescent="0.3">
      <c r="B27" s="161">
        <v>39783</v>
      </c>
      <c r="C27" s="163">
        <v>2.8000000000000004E-3</v>
      </c>
    </row>
    <row r="28" spans="2:3" ht="15.75" x14ac:dyDescent="0.3">
      <c r="B28" s="161">
        <v>39814</v>
      </c>
      <c r="C28" s="163">
        <v>4.7999999999999996E-3</v>
      </c>
    </row>
    <row r="29" spans="2:3" ht="15.75" x14ac:dyDescent="0.3">
      <c r="B29" s="161">
        <v>39845</v>
      </c>
      <c r="C29" s="163">
        <v>5.5000000000000005E-3</v>
      </c>
    </row>
    <row r="30" spans="2:3" ht="15.75" x14ac:dyDescent="0.3">
      <c r="B30" s="161">
        <v>39873</v>
      </c>
      <c r="C30" s="163">
        <v>2E-3</v>
      </c>
    </row>
    <row r="31" spans="2:3" ht="15.75" x14ac:dyDescent="0.3">
      <c r="B31" s="161">
        <v>39904</v>
      </c>
      <c r="C31" s="163">
        <v>4.7999999999999996E-3</v>
      </c>
    </row>
    <row r="32" spans="2:3" ht="15.75" x14ac:dyDescent="0.3">
      <c r="B32" s="161">
        <v>39934</v>
      </c>
      <c r="C32" s="163">
        <v>4.6999999999999993E-3</v>
      </c>
    </row>
    <row r="33" spans="2:3" ht="15.75" x14ac:dyDescent="0.3">
      <c r="B33" s="161">
        <v>39965</v>
      </c>
      <c r="C33" s="163">
        <v>3.5999999999999999E-3</v>
      </c>
    </row>
    <row r="34" spans="2:3" ht="15.75" x14ac:dyDescent="0.3">
      <c r="B34" s="161">
        <v>39995</v>
      </c>
      <c r="C34" s="163">
        <v>2.3999999999999998E-3</v>
      </c>
    </row>
    <row r="35" spans="2:3" ht="15.75" x14ac:dyDescent="0.3">
      <c r="B35" s="161">
        <v>40026</v>
      </c>
      <c r="C35" s="163">
        <v>1.5E-3</v>
      </c>
    </row>
    <row r="36" spans="2:3" ht="15.75" x14ac:dyDescent="0.3">
      <c r="B36" s="161">
        <v>40057</v>
      </c>
      <c r="C36" s="163">
        <v>2.3999999999999998E-3</v>
      </c>
    </row>
    <row r="37" spans="2:3" ht="15.75" x14ac:dyDescent="0.3">
      <c r="B37" s="161">
        <v>40087</v>
      </c>
      <c r="C37" s="163">
        <v>2.8000000000000004E-3</v>
      </c>
    </row>
    <row r="38" spans="2:3" ht="15.75" x14ac:dyDescent="0.3">
      <c r="B38" s="161">
        <v>40118</v>
      </c>
      <c r="C38" s="163">
        <v>4.0999999999999995E-3</v>
      </c>
    </row>
    <row r="39" spans="2:3" ht="15.75" x14ac:dyDescent="0.3">
      <c r="B39" s="161">
        <v>40148</v>
      </c>
      <c r="C39" s="163">
        <v>3.7000000000000002E-3</v>
      </c>
    </row>
    <row r="40" spans="2:3" ht="15.75" x14ac:dyDescent="0.3">
      <c r="B40" s="161">
        <v>40179</v>
      </c>
      <c r="C40" s="163">
        <v>7.4999999999999997E-3</v>
      </c>
    </row>
    <row r="41" spans="2:3" ht="15.75" x14ac:dyDescent="0.3">
      <c r="B41" s="161">
        <v>40210</v>
      </c>
      <c r="C41" s="163">
        <v>7.8000000000000005E-3</v>
      </c>
    </row>
    <row r="42" spans="2:3" ht="15.75" x14ac:dyDescent="0.3">
      <c r="B42" s="161">
        <v>40238</v>
      </c>
      <c r="C42" s="163">
        <v>5.1999999999999998E-3</v>
      </c>
    </row>
    <row r="43" spans="2:3" ht="15.75" x14ac:dyDescent="0.3">
      <c r="B43" s="161">
        <v>40269</v>
      </c>
      <c r="C43" s="163">
        <v>5.6999999999999993E-3</v>
      </c>
    </row>
    <row r="44" spans="2:3" ht="15.75" x14ac:dyDescent="0.3">
      <c r="B44" s="161">
        <v>40299</v>
      </c>
      <c r="C44" s="163">
        <v>4.3E-3</v>
      </c>
    </row>
    <row r="45" spans="2:3" ht="15.75" x14ac:dyDescent="0.3">
      <c r="B45" s="161">
        <v>40330</v>
      </c>
      <c r="C45" s="163">
        <v>0</v>
      </c>
    </row>
    <row r="46" spans="2:3" ht="15.75" x14ac:dyDescent="0.3">
      <c r="B46" s="161">
        <v>40360</v>
      </c>
      <c r="C46" s="163">
        <v>1E-4</v>
      </c>
    </row>
    <row r="47" spans="2:3" ht="15.75" x14ac:dyDescent="0.3">
      <c r="B47" s="161">
        <v>40391</v>
      </c>
      <c r="C47" s="163">
        <v>4.0000000000000002E-4</v>
      </c>
    </row>
    <row r="48" spans="2:3" ht="15.75" x14ac:dyDescent="0.3">
      <c r="B48" s="161">
        <v>40422</v>
      </c>
      <c r="C48" s="163">
        <v>4.5000000000000005E-3</v>
      </c>
    </row>
    <row r="49" spans="2:3" ht="15.75" x14ac:dyDescent="0.3">
      <c r="B49" s="161">
        <v>40452</v>
      </c>
      <c r="C49" s="163">
        <v>7.4999999999999997E-3</v>
      </c>
    </row>
    <row r="50" spans="2:3" ht="15.75" x14ac:dyDescent="0.3">
      <c r="B50" s="161">
        <v>40483</v>
      </c>
      <c r="C50" s="163">
        <v>8.3000000000000001E-3</v>
      </c>
    </row>
    <row r="51" spans="2:3" ht="15.75" x14ac:dyDescent="0.3">
      <c r="B51" s="161">
        <v>40513</v>
      </c>
      <c r="C51" s="163">
        <v>6.3E-3</v>
      </c>
    </row>
    <row r="52" spans="2:3" ht="15.75" x14ac:dyDescent="0.3">
      <c r="B52" s="161">
        <v>40544</v>
      </c>
      <c r="C52" s="163">
        <v>8.3000000000000001E-3</v>
      </c>
    </row>
    <row r="53" spans="2:3" ht="15.75" x14ac:dyDescent="0.3">
      <c r="B53" s="161">
        <v>40575</v>
      </c>
      <c r="C53" s="163">
        <v>8.0000000000000002E-3</v>
      </c>
    </row>
    <row r="54" spans="2:3" ht="15.75" x14ac:dyDescent="0.3">
      <c r="B54" s="161">
        <v>40603</v>
      </c>
      <c r="C54" s="163">
        <v>7.9000000000000008E-3</v>
      </c>
    </row>
    <row r="55" spans="2:3" ht="15.75" x14ac:dyDescent="0.3">
      <c r="B55" s="161">
        <v>40634</v>
      </c>
      <c r="C55" s="163">
        <v>7.7000000000000002E-3</v>
      </c>
    </row>
    <row r="56" spans="2:3" ht="15.75" x14ac:dyDescent="0.3">
      <c r="B56" s="161">
        <v>40664</v>
      </c>
      <c r="C56" s="163">
        <v>4.6999999999999993E-3</v>
      </c>
    </row>
    <row r="57" spans="2:3" ht="15.75" x14ac:dyDescent="0.3">
      <c r="B57" s="161">
        <v>40695</v>
      </c>
      <c r="C57" s="163">
        <v>1.5E-3</v>
      </c>
    </row>
    <row r="58" spans="2:3" ht="15.75" x14ac:dyDescent="0.3">
      <c r="B58" s="161">
        <v>40725</v>
      </c>
      <c r="C58" s="163">
        <v>1.6000000000000001E-3</v>
      </c>
    </row>
    <row r="59" spans="2:3" ht="15.75" x14ac:dyDescent="0.3">
      <c r="B59" s="161">
        <v>40756</v>
      </c>
      <c r="C59" s="163">
        <v>3.7000000000000002E-3</v>
      </c>
    </row>
    <row r="60" spans="2:3" ht="15.75" x14ac:dyDescent="0.3">
      <c r="B60" s="161">
        <v>40787</v>
      </c>
      <c r="C60" s="163">
        <v>5.3E-3</v>
      </c>
    </row>
    <row r="61" spans="2:3" ht="15.75" x14ac:dyDescent="0.3">
      <c r="B61" s="161">
        <v>40817</v>
      </c>
      <c r="C61" s="163">
        <v>4.3E-3</v>
      </c>
    </row>
    <row r="62" spans="2:3" ht="15.75" x14ac:dyDescent="0.3">
      <c r="B62" s="161">
        <v>40848</v>
      </c>
      <c r="C62" s="163">
        <v>5.1999999999999998E-3</v>
      </c>
    </row>
    <row r="63" spans="2:3" ht="15.75" x14ac:dyDescent="0.3">
      <c r="B63" s="161">
        <v>40878</v>
      </c>
      <c r="C63" s="163">
        <v>5.0000000000000001E-3</v>
      </c>
    </row>
    <row r="64" spans="2:3" ht="15.75" x14ac:dyDescent="0.3">
      <c r="B64" s="161">
        <v>40909</v>
      </c>
      <c r="C64" s="163">
        <v>5.6000000000000008E-3</v>
      </c>
    </row>
    <row r="65" spans="2:3" ht="15.75" x14ac:dyDescent="0.3">
      <c r="B65" s="161">
        <v>40940</v>
      </c>
      <c r="C65" s="163">
        <v>4.5000000000000005E-3</v>
      </c>
    </row>
    <row r="66" spans="2:3" ht="15.75" x14ac:dyDescent="0.3">
      <c r="B66" s="161">
        <v>40969</v>
      </c>
      <c r="C66" s="163">
        <v>2.0999999999999999E-3</v>
      </c>
    </row>
    <row r="67" spans="2:3" ht="15.75" x14ac:dyDescent="0.3">
      <c r="B67" s="161">
        <v>41000</v>
      </c>
      <c r="C67" s="163">
        <v>6.4000000000000003E-3</v>
      </c>
    </row>
    <row r="68" spans="2:3" ht="15.75" x14ac:dyDescent="0.3">
      <c r="B68" s="161">
        <v>41030</v>
      </c>
      <c r="C68" s="163">
        <v>3.5999999999999999E-3</v>
      </c>
    </row>
    <row r="69" spans="2:3" ht="15.75" x14ac:dyDescent="0.3">
      <c r="B69" s="161">
        <v>41061</v>
      </c>
      <c r="C69" s="163">
        <v>8.0000000000000004E-4</v>
      </c>
    </row>
    <row r="70" spans="2:3" ht="15.75" x14ac:dyDescent="0.3">
      <c r="B70" s="161">
        <v>41091</v>
      </c>
      <c r="C70" s="163">
        <v>4.3E-3</v>
      </c>
    </row>
    <row r="71" spans="2:3" ht="15.75" x14ac:dyDescent="0.3">
      <c r="B71" s="161">
        <v>41122</v>
      </c>
      <c r="C71" s="163">
        <v>4.0999999999999995E-3</v>
      </c>
    </row>
    <row r="72" spans="2:3" ht="15.75" x14ac:dyDescent="0.3">
      <c r="B72" s="161">
        <v>41153</v>
      </c>
      <c r="C72" s="163">
        <v>5.6999999999999993E-3</v>
      </c>
    </row>
    <row r="73" spans="2:3" ht="15.75" x14ac:dyDescent="0.3">
      <c r="B73" s="161">
        <v>41183</v>
      </c>
      <c r="C73" s="163">
        <v>5.8999999999999999E-3</v>
      </c>
    </row>
    <row r="74" spans="2:3" ht="15.75" x14ac:dyDescent="0.3">
      <c r="B74" s="161">
        <v>41214</v>
      </c>
      <c r="C74" s="163">
        <v>6.0000000000000001E-3</v>
      </c>
    </row>
    <row r="75" spans="2:3" ht="15.75" x14ac:dyDescent="0.3">
      <c r="B75" s="161">
        <v>41244</v>
      </c>
      <c r="C75" s="163">
        <v>7.9000000000000008E-3</v>
      </c>
    </row>
    <row r="76" spans="2:3" ht="15.75" x14ac:dyDescent="0.3">
      <c r="B76" s="161">
        <v>41275</v>
      </c>
      <c r="C76" s="163">
        <v>8.6E-3</v>
      </c>
    </row>
    <row r="77" spans="2:3" ht="15.75" x14ac:dyDescent="0.3">
      <c r="B77" s="161">
        <v>41306</v>
      </c>
      <c r="C77" s="163">
        <v>6.0000000000000001E-3</v>
      </c>
    </row>
    <row r="78" spans="2:3" ht="15.75" x14ac:dyDescent="0.3">
      <c r="B78" s="161">
        <v>41334</v>
      </c>
      <c r="C78" s="163">
        <v>4.6999999999999993E-3</v>
      </c>
    </row>
    <row r="79" spans="2:3" ht="15.75" x14ac:dyDescent="0.3">
      <c r="B79" s="161">
        <v>41365</v>
      </c>
      <c r="C79" s="163">
        <v>5.5000000000000005E-3</v>
      </c>
    </row>
    <row r="80" spans="2:3" ht="15.75" x14ac:dyDescent="0.3">
      <c r="B80" s="161">
        <v>41395</v>
      </c>
      <c r="C80" s="163">
        <v>3.7000000000000002E-3</v>
      </c>
    </row>
    <row r="81" spans="2:3" ht="15.75" x14ac:dyDescent="0.3">
      <c r="B81" s="161">
        <v>41426</v>
      </c>
      <c r="C81" s="163">
        <v>2.5999999999999999E-3</v>
      </c>
    </row>
    <row r="82" spans="2:3" ht="15.75" x14ac:dyDescent="0.3">
      <c r="B82" s="161">
        <v>41456</v>
      </c>
      <c r="C82" s="163">
        <v>2.9999999999999997E-4</v>
      </c>
    </row>
    <row r="83" spans="2:3" ht="15.75" x14ac:dyDescent="0.3">
      <c r="B83" s="161">
        <v>41487</v>
      </c>
      <c r="C83" s="163">
        <v>2.3999999999999998E-3</v>
      </c>
    </row>
    <row r="84" spans="2:3" ht="15.75" x14ac:dyDescent="0.3">
      <c r="B84" s="161">
        <v>41518</v>
      </c>
      <c r="C84" s="163">
        <v>3.4999999999999996E-3</v>
      </c>
    </row>
    <row r="85" spans="2:3" ht="15.75" x14ac:dyDescent="0.3">
      <c r="B85" s="161">
        <v>41548</v>
      </c>
      <c r="C85" s="163">
        <v>5.6999999999999993E-3</v>
      </c>
    </row>
    <row r="86" spans="2:3" ht="15.75" x14ac:dyDescent="0.3">
      <c r="B86" s="161">
        <v>41579</v>
      </c>
      <c r="C86" s="163">
        <v>5.4000000000000003E-3</v>
      </c>
    </row>
    <row r="87" spans="2:3" ht="15.75" x14ac:dyDescent="0.3">
      <c r="B87" s="161">
        <v>41609</v>
      </c>
      <c r="C87" s="163">
        <v>9.1999999999999998E-3</v>
      </c>
    </row>
    <row r="88" spans="2:3" ht="15.75" x14ac:dyDescent="0.3">
      <c r="B88" s="161">
        <v>41640</v>
      </c>
      <c r="C88" s="163">
        <v>5.5000000000000005E-3</v>
      </c>
    </row>
    <row r="89" spans="2:3" ht="15.75" x14ac:dyDescent="0.3">
      <c r="B89" s="161">
        <v>41671</v>
      </c>
      <c r="C89" s="163">
        <v>6.8999999999999999E-3</v>
      </c>
    </row>
    <row r="90" spans="2:3" ht="15.75" x14ac:dyDescent="0.3">
      <c r="B90" s="161">
        <v>41699</v>
      </c>
      <c r="C90" s="163">
        <v>9.1999999999999998E-3</v>
      </c>
    </row>
    <row r="91" spans="2:3" ht="15.75" x14ac:dyDescent="0.3">
      <c r="B91" s="161">
        <v>41730</v>
      </c>
      <c r="C91" s="163">
        <v>6.7000000000000002E-3</v>
      </c>
    </row>
    <row r="92" spans="2:3" ht="15.75" x14ac:dyDescent="0.3">
      <c r="B92" s="161">
        <v>41760</v>
      </c>
      <c r="C92" s="163">
        <v>4.5999999999999999E-3</v>
      </c>
    </row>
    <row r="93" spans="2:3" ht="15.75" x14ac:dyDescent="0.3">
      <c r="B93" s="161">
        <v>41791</v>
      </c>
      <c r="C93" s="163">
        <v>4.0000000000000001E-3</v>
      </c>
    </row>
    <row r="94" spans="2:3" ht="15.75" x14ac:dyDescent="0.3">
      <c r="B94" s="161">
        <v>41821</v>
      </c>
      <c r="C94" s="163">
        <v>1E-4</v>
      </c>
    </row>
    <row r="95" spans="2:3" ht="15.75" x14ac:dyDescent="0.3">
      <c r="B95" s="161">
        <v>41852</v>
      </c>
      <c r="C95" s="163">
        <v>2.5000000000000001E-3</v>
      </c>
    </row>
    <row r="96" spans="2:3" ht="15.75" x14ac:dyDescent="0.3">
      <c r="B96" s="161">
        <v>41883</v>
      </c>
      <c r="C96" s="163">
        <v>5.6999999999999993E-3</v>
      </c>
    </row>
    <row r="97" spans="2:3" ht="15.75" x14ac:dyDescent="0.3">
      <c r="B97" s="161">
        <v>41913</v>
      </c>
      <c r="C97" s="163">
        <v>4.1999999999999997E-3</v>
      </c>
    </row>
    <row r="98" spans="2:3" ht="15.75" x14ac:dyDescent="0.3">
      <c r="B98" s="161">
        <v>41944</v>
      </c>
      <c r="C98" s="163">
        <v>5.1000000000000004E-3</v>
      </c>
    </row>
    <row r="99" spans="2:3" ht="15.75" x14ac:dyDescent="0.3">
      <c r="B99" s="161">
        <v>41974</v>
      </c>
      <c r="C99" s="163">
        <v>7.8000000000000005E-3</v>
      </c>
    </row>
    <row r="100" spans="2:3" ht="15.75" x14ac:dyDescent="0.3">
      <c r="B100" s="161">
        <v>42005</v>
      </c>
      <c r="C100" s="163">
        <v>1.24E-2</v>
      </c>
    </row>
    <row r="101" spans="2:3" ht="15.75" x14ac:dyDescent="0.3">
      <c r="B101" s="161">
        <v>42036</v>
      </c>
      <c r="C101" s="163">
        <v>1.2199999999999999E-2</v>
      </c>
    </row>
    <row r="102" spans="2:3" ht="15.75" x14ac:dyDescent="0.3">
      <c r="B102" s="161">
        <v>42064</v>
      </c>
      <c r="C102" s="163">
        <v>1.32E-2</v>
      </c>
    </row>
    <row r="103" spans="2:3" ht="15.75" x14ac:dyDescent="0.3">
      <c r="B103" s="161">
        <v>42095</v>
      </c>
      <c r="C103" s="163">
        <v>7.0999999999999995E-3</v>
      </c>
    </row>
    <row r="104" spans="2:3" ht="15.75" x14ac:dyDescent="0.3">
      <c r="B104" s="161">
        <v>42125</v>
      </c>
      <c r="C104" s="163">
        <v>7.4000000000000003E-3</v>
      </c>
    </row>
    <row r="105" spans="2:3" ht="15.75" x14ac:dyDescent="0.3">
      <c r="B105" s="161">
        <v>42156</v>
      </c>
      <c r="C105" s="163">
        <v>7.9000000000000008E-3</v>
      </c>
    </row>
    <row r="106" spans="2:3" ht="15.75" x14ac:dyDescent="0.3">
      <c r="B106" s="161">
        <v>42186</v>
      </c>
      <c r="C106" s="163">
        <v>6.1999999999999998E-3</v>
      </c>
    </row>
    <row r="107" spans="2:3" ht="15.75" x14ac:dyDescent="0.3">
      <c r="B107" s="161">
        <v>42217</v>
      </c>
      <c r="C107" s="163">
        <v>2.2000000000000001E-3</v>
      </c>
    </row>
    <row r="108" spans="2:3" ht="15.75" x14ac:dyDescent="0.3">
      <c r="B108" s="161">
        <v>42248</v>
      </c>
      <c r="C108" s="163">
        <v>5.4000000000000003E-3</v>
      </c>
    </row>
    <row r="109" spans="2:3" ht="15.75" x14ac:dyDescent="0.3">
      <c r="B109" s="161">
        <v>42278</v>
      </c>
      <c r="C109" s="163">
        <v>8.199999999999999E-3</v>
      </c>
    </row>
    <row r="110" spans="2:3" ht="15.75" x14ac:dyDescent="0.3">
      <c r="B110" s="161">
        <v>42309</v>
      </c>
      <c r="C110" s="163">
        <v>1.01E-2</v>
      </c>
    </row>
    <row r="111" spans="2:3" ht="15.75" x14ac:dyDescent="0.3">
      <c r="B111" s="161">
        <v>42339</v>
      </c>
      <c r="C111" s="163">
        <v>9.5999999999999992E-3</v>
      </c>
    </row>
    <row r="112" spans="2:3" ht="15.75" x14ac:dyDescent="0.3">
      <c r="B112" s="161">
        <v>42370</v>
      </c>
      <c r="C112" s="163">
        <v>1.2699999999999999E-2</v>
      </c>
    </row>
    <row r="113" spans="2:3" ht="15.75" x14ac:dyDescent="0.3">
      <c r="B113" s="161">
        <v>42401</v>
      </c>
      <c r="C113" s="163">
        <v>9.0000000000000011E-3</v>
      </c>
    </row>
    <row r="114" spans="2:3" ht="15.75" x14ac:dyDescent="0.3">
      <c r="B114" s="161">
        <v>42430</v>
      </c>
      <c r="C114" s="163">
        <v>4.3E-3</v>
      </c>
    </row>
    <row r="115" spans="2:3" ht="15.75" x14ac:dyDescent="0.3">
      <c r="B115" s="161">
        <v>42461</v>
      </c>
      <c r="C115" s="163">
        <v>6.0999999999999995E-3</v>
      </c>
    </row>
    <row r="116" spans="2:3" ht="15.75" x14ac:dyDescent="0.3">
      <c r="B116" s="161">
        <v>42491</v>
      </c>
      <c r="C116" s="163">
        <v>7.8000000000000005E-3</v>
      </c>
    </row>
    <row r="117" spans="2:3" ht="15.75" x14ac:dyDescent="0.3">
      <c r="B117" s="161">
        <v>42522</v>
      </c>
      <c r="C117" s="163">
        <v>3.4999999999999996E-3</v>
      </c>
    </row>
    <row r="118" spans="2:3" ht="15.75" x14ac:dyDescent="0.3">
      <c r="B118" s="161">
        <v>42552</v>
      </c>
      <c r="C118" s="163">
        <v>5.1999999999999998E-3</v>
      </c>
    </row>
    <row r="119" spans="2:3" ht="15.75" x14ac:dyDescent="0.3">
      <c r="B119" s="161">
        <v>42583</v>
      </c>
      <c r="C119" s="163">
        <v>4.4000000000000003E-3</v>
      </c>
    </row>
    <row r="120" spans="2:3" ht="15.75" x14ac:dyDescent="0.3">
      <c r="B120" s="161">
        <v>42614</v>
      </c>
      <c r="C120" s="163">
        <v>8.0000000000000004E-4</v>
      </c>
    </row>
    <row r="121" spans="2:3" ht="15.75" x14ac:dyDescent="0.3">
      <c r="B121" s="161">
        <v>42644</v>
      </c>
      <c r="C121" s="163">
        <v>2.5999999999999999E-3</v>
      </c>
    </row>
    <row r="122" spans="2:3" ht="15.75" x14ac:dyDescent="0.3">
      <c r="B122" s="161">
        <v>42675</v>
      </c>
      <c r="C122" s="163">
        <v>1.8E-3</v>
      </c>
    </row>
    <row r="123" spans="2:3" ht="15.75" x14ac:dyDescent="0.3">
      <c r="B123" s="161">
        <v>42705</v>
      </c>
      <c r="C123" s="163">
        <v>3.0000000000000001E-3</v>
      </c>
    </row>
    <row r="124" spans="2:3" ht="15.75" x14ac:dyDescent="0.3">
      <c r="B124" s="161">
        <v>42736</v>
      </c>
      <c r="C124" s="163">
        <v>3.8E-3</v>
      </c>
    </row>
    <row r="125" spans="2:3" ht="15.75" x14ac:dyDescent="0.3">
      <c r="B125" s="161">
        <v>42767</v>
      </c>
      <c r="C125" s="163">
        <v>3.3E-3</v>
      </c>
    </row>
    <row r="126" spans="2:3" ht="15.75" x14ac:dyDescent="0.3">
      <c r="B126" s="161">
        <v>42795</v>
      </c>
      <c r="C126" s="163">
        <v>2.5000000000000001E-3</v>
      </c>
    </row>
    <row r="127" spans="2:3" ht="15.75" x14ac:dyDescent="0.3">
      <c r="B127" s="161">
        <v>42826</v>
      </c>
      <c r="C127" s="163">
        <v>1.4000000000000002E-3</v>
      </c>
    </row>
    <row r="128" spans="2:3" ht="15.75" x14ac:dyDescent="0.3">
      <c r="B128" s="161">
        <v>42856</v>
      </c>
      <c r="C128" s="163">
        <v>3.0999999999999999E-3</v>
      </c>
    </row>
    <row r="129" spans="2:3" ht="15.75" x14ac:dyDescent="0.3">
      <c r="B129" s="161">
        <v>42887</v>
      </c>
      <c r="C129" s="163">
        <v>-2.3E-3</v>
      </c>
    </row>
    <row r="130" spans="2:3" ht="15.75" x14ac:dyDescent="0.3">
      <c r="B130" s="161">
        <v>42917</v>
      </c>
      <c r="C130" s="163">
        <v>2.3999999999999998E-3</v>
      </c>
    </row>
    <row r="131" spans="2:3" ht="15.75" x14ac:dyDescent="0.3">
      <c r="B131" s="161">
        <v>42948</v>
      </c>
      <c r="C131" s="163">
        <v>1.9E-3</v>
      </c>
    </row>
    <row r="132" spans="2:3" ht="15.75" x14ac:dyDescent="0.3">
      <c r="B132" s="161">
        <v>42979</v>
      </c>
      <c r="C132" s="163">
        <v>1.6000000000000001E-3</v>
      </c>
    </row>
    <row r="133" spans="2:3" ht="15.75" x14ac:dyDescent="0.3">
      <c r="B133" s="161">
        <v>43009</v>
      </c>
      <c r="C133" s="163">
        <v>4.1999999999999997E-3</v>
      </c>
    </row>
    <row r="134" spans="2:3" ht="15.75" x14ac:dyDescent="0.3">
      <c r="B134" s="161">
        <v>43040</v>
      </c>
      <c r="C134" s="163">
        <v>2.8000000000000004E-3</v>
      </c>
    </row>
    <row r="135" spans="2:3" ht="15.75" x14ac:dyDescent="0.3">
      <c r="B135" s="161">
        <v>43070</v>
      </c>
      <c r="C135" s="163">
        <v>4.4000000000000003E-3</v>
      </c>
    </row>
    <row r="136" spans="2:3" ht="15.75" x14ac:dyDescent="0.3">
      <c r="B136" s="161">
        <v>43101</v>
      </c>
      <c r="C136" s="163">
        <v>2.8999999999999998E-3</v>
      </c>
    </row>
    <row r="137" spans="2:3" ht="15.75" x14ac:dyDescent="0.3">
      <c r="B137" s="161">
        <v>43132</v>
      </c>
      <c r="C137" s="163">
        <v>3.2000000000000002E-3</v>
      </c>
    </row>
    <row r="138" spans="2:3" ht="15.75" x14ac:dyDescent="0.3">
      <c r="B138" s="161">
        <v>43160</v>
      </c>
      <c r="C138" s="163">
        <v>8.9999999999999998E-4</v>
      </c>
    </row>
    <row r="139" spans="2:3" ht="15.75" x14ac:dyDescent="0.3">
      <c r="B139" s="161">
        <v>43191</v>
      </c>
      <c r="C139" s="163">
        <v>2.2000000000000001E-3</v>
      </c>
    </row>
    <row r="140" spans="2:3" ht="15.75" x14ac:dyDescent="0.3">
      <c r="B140" s="161">
        <v>43221</v>
      </c>
      <c r="C140" s="163">
        <v>4.0000000000000001E-3</v>
      </c>
    </row>
    <row r="141" spans="2:3" ht="15.75" x14ac:dyDescent="0.3">
      <c r="B141" s="161">
        <v>43252</v>
      </c>
      <c r="C141" s="163">
        <v>1.26E-2</v>
      </c>
    </row>
    <row r="142" spans="2:3" ht="15.75" customHeight="1" x14ac:dyDescent="0.3">
      <c r="B142" s="161">
        <v>43282</v>
      </c>
      <c r="C142" s="163">
        <v>3.3E-3</v>
      </c>
    </row>
    <row r="143" spans="2:3" ht="15.75" customHeight="1" x14ac:dyDescent="0.3">
      <c r="B143" s="161">
        <v>43313</v>
      </c>
      <c r="C143" s="163">
        <v>-8.9999999999999998E-4</v>
      </c>
    </row>
    <row r="144" spans="2:3" ht="15.75" x14ac:dyDescent="0.3">
      <c r="B144" s="161">
        <v>43344</v>
      </c>
      <c r="C144" s="163">
        <v>4.7999999999999996E-3</v>
      </c>
    </row>
    <row r="145" spans="2:3" ht="15.75" x14ac:dyDescent="0.3">
      <c r="B145" s="161">
        <v>43374</v>
      </c>
      <c r="C145" s="163">
        <v>4.5000000000000005E-3</v>
      </c>
    </row>
    <row r="146" spans="2:3" ht="15.75" x14ac:dyDescent="0.3">
      <c r="B146" s="161">
        <v>43405</v>
      </c>
      <c r="C146" s="163">
        <v>-2.0999999999999999E-3</v>
      </c>
    </row>
    <row r="147" spans="2:3" ht="15.75" x14ac:dyDescent="0.3">
      <c r="B147" s="161">
        <v>43435</v>
      </c>
      <c r="C147" s="163">
        <v>1.5E-3</v>
      </c>
    </row>
    <row r="148" spans="2:3" ht="15.75" x14ac:dyDescent="0.3">
      <c r="B148" s="161">
        <v>43466</v>
      </c>
      <c r="C148" s="163">
        <v>3.2000000000000002E-3</v>
      </c>
    </row>
    <row r="149" spans="2:3" ht="15.75" x14ac:dyDescent="0.3">
      <c r="B149" s="161">
        <v>43497</v>
      </c>
      <c r="C149" s="163">
        <v>4.3E-3</v>
      </c>
    </row>
    <row r="150" spans="2:3" ht="15.75" x14ac:dyDescent="0.3">
      <c r="B150" s="161">
        <v>43525</v>
      </c>
      <c r="C150" s="163">
        <v>7.4999999999999997E-3</v>
      </c>
    </row>
    <row r="151" spans="2:3" ht="15.75" x14ac:dyDescent="0.3">
      <c r="B151" s="161">
        <v>43556</v>
      </c>
      <c r="C151" s="163">
        <v>5.6999999999999993E-3</v>
      </c>
    </row>
    <row r="152" spans="2:3" ht="15.75" x14ac:dyDescent="0.3">
      <c r="B152" s="161">
        <v>43586</v>
      </c>
      <c r="C152" s="163">
        <v>1.2999999999999999E-3</v>
      </c>
    </row>
    <row r="153" spans="2:3" ht="15.75" x14ac:dyDescent="0.3">
      <c r="B153" s="161">
        <v>43617</v>
      </c>
      <c r="C153" s="163">
        <v>1E-4</v>
      </c>
    </row>
    <row r="154" spans="2:3" ht="15.75" x14ac:dyDescent="0.3">
      <c r="B154" s="161">
        <v>43647</v>
      </c>
      <c r="C154" s="163">
        <v>1.9E-3</v>
      </c>
    </row>
    <row r="155" spans="2:3" ht="15.75" x14ac:dyDescent="0.3">
      <c r="B155" s="161">
        <v>43678</v>
      </c>
      <c r="C155" s="163">
        <v>1.1000000000000001E-3</v>
      </c>
    </row>
    <row r="156" spans="2:3" ht="15.75" x14ac:dyDescent="0.3">
      <c r="B156" s="161">
        <v>43709</v>
      </c>
      <c r="C156" s="163">
        <v>-4.0000000000000002E-4</v>
      </c>
    </row>
    <row r="157" spans="2:3" ht="15.75" x14ac:dyDescent="0.3">
      <c r="B157" s="161">
        <v>43739</v>
      </c>
      <c r="C157" s="163">
        <v>1E-3</v>
      </c>
    </row>
    <row r="158" spans="2:3" ht="15.75" x14ac:dyDescent="0.3">
      <c r="B158" s="161">
        <v>43770</v>
      </c>
      <c r="C158" s="163">
        <v>5.1000000000000004E-3</v>
      </c>
    </row>
    <row r="159" spans="2:3" ht="15.75" x14ac:dyDescent="0.3">
      <c r="B159" s="161">
        <v>43800</v>
      </c>
      <c r="C159" s="163">
        <v>1.15E-2</v>
      </c>
    </row>
    <row r="160" spans="2:3" ht="15.75" x14ac:dyDescent="0.3">
      <c r="B160" s="161">
        <v>43831</v>
      </c>
      <c r="C160" s="163">
        <v>2.0999999999999999E-3</v>
      </c>
    </row>
    <row r="161" spans="2:3" ht="15.75" x14ac:dyDescent="0.3">
      <c r="B161" s="161">
        <v>43862</v>
      </c>
      <c r="C161" s="163">
        <v>2.5000000000000001E-3</v>
      </c>
    </row>
    <row r="162" spans="2:3" ht="15.75" x14ac:dyDescent="0.3">
      <c r="B162" s="161">
        <v>43891</v>
      </c>
      <c r="C162" s="163">
        <v>7.000000000000001E-4</v>
      </c>
    </row>
    <row r="163" spans="2:3" ht="15.75" x14ac:dyDescent="0.3">
      <c r="B163" s="161">
        <v>43922</v>
      </c>
      <c r="C163" s="163">
        <v>-3.0999999999999999E-3</v>
      </c>
    </row>
    <row r="164" spans="2:3" ht="15.75" x14ac:dyDescent="0.3">
      <c r="B164" s="161">
        <v>43952</v>
      </c>
      <c r="C164" s="163">
        <v>-3.8E-3</v>
      </c>
    </row>
    <row r="165" spans="2:3" ht="15.75" x14ac:dyDescent="0.3">
      <c r="B165" s="161">
        <v>43983</v>
      </c>
      <c r="C165" s="163">
        <v>2.5999999999999999E-3</v>
      </c>
    </row>
    <row r="166" spans="2:3" ht="15.75" x14ac:dyDescent="0.3">
      <c r="B166" s="161">
        <v>44013</v>
      </c>
      <c r="C166" s="163">
        <v>3.5999999999999999E-3</v>
      </c>
    </row>
    <row r="167" spans="2:3" ht="15.75" x14ac:dyDescent="0.3">
      <c r="B167" s="161">
        <v>44044</v>
      </c>
      <c r="C167" s="163">
        <v>2.3999999999999998E-3</v>
      </c>
    </row>
    <row r="168" spans="2:3" ht="15.75" x14ac:dyDescent="0.3">
      <c r="B168" s="161">
        <v>44075</v>
      </c>
      <c r="C168" s="163">
        <v>6.4000000000000003E-3</v>
      </c>
    </row>
    <row r="169" spans="2:3" ht="15.75" x14ac:dyDescent="0.3">
      <c r="B169" s="161">
        <v>44105</v>
      </c>
      <c r="C169" s="163">
        <v>8.6E-3</v>
      </c>
    </row>
    <row r="170" spans="2:3" ht="15.75" x14ac:dyDescent="0.3">
      <c r="B170" s="161">
        <v>44136</v>
      </c>
      <c r="C170" s="163">
        <v>8.8999999999999999E-3</v>
      </c>
    </row>
    <row r="171" spans="2:3" ht="15.75" x14ac:dyDescent="0.3">
      <c r="B171" s="161">
        <v>44166</v>
      </c>
      <c r="C171" s="163">
        <v>1.3500000000000002E-2</v>
      </c>
    </row>
    <row r="172" spans="2:3" ht="15.75" x14ac:dyDescent="0.3">
      <c r="B172" s="161">
        <v>44197</v>
      </c>
      <c r="C172" s="163">
        <v>2.5000000000000001E-3</v>
      </c>
    </row>
    <row r="173" spans="2:3" ht="15.75" x14ac:dyDescent="0.3">
      <c r="B173" s="161">
        <v>44228</v>
      </c>
      <c r="C173" s="163">
        <v>8.6E-3</v>
      </c>
    </row>
    <row r="174" spans="2:3" ht="15.75" x14ac:dyDescent="0.3">
      <c r="B174" s="161">
        <v>44256</v>
      </c>
      <c r="C174" s="163">
        <v>9.300000000000001E-3</v>
      </c>
    </row>
    <row r="175" spans="2:3" ht="15.75" x14ac:dyDescent="0.3">
      <c r="B175" s="161">
        <v>44287</v>
      </c>
      <c r="C175" s="163">
        <v>3.0999999999999999E-3</v>
      </c>
    </row>
    <row r="176" spans="2:3" ht="15.75" x14ac:dyDescent="0.3">
      <c r="B176" s="161">
        <v>44317</v>
      </c>
      <c r="C176" s="163">
        <v>8.3000000000000001E-3</v>
      </c>
    </row>
    <row r="177" spans="2:3" ht="15.75" x14ac:dyDescent="0.3">
      <c r="B177" s="161">
        <v>44348</v>
      </c>
      <c r="C177" s="163">
        <v>5.3E-3</v>
      </c>
    </row>
    <row r="178" spans="2:3" ht="15.75" x14ac:dyDescent="0.3">
      <c r="B178" s="161">
        <v>44378</v>
      </c>
      <c r="C178" s="163">
        <v>9.5999999999999992E-3</v>
      </c>
    </row>
    <row r="179" spans="2:3" ht="15.75" x14ac:dyDescent="0.3">
      <c r="B179" s="161">
        <v>44409</v>
      </c>
      <c r="C179" s="163">
        <v>8.6999999999999994E-3</v>
      </c>
    </row>
    <row r="180" spans="2:3" ht="15.75" x14ac:dyDescent="0.3">
      <c r="B180" s="161">
        <v>44440</v>
      </c>
      <c r="C180" s="164">
        <v>1.1599999999999999E-2</v>
      </c>
    </row>
    <row r="181" spans="2:3" ht="15.75" x14ac:dyDescent="0.3">
      <c r="B181" s="161">
        <v>44470</v>
      </c>
      <c r="C181" s="164">
        <v>1.2500000000000001E-2</v>
      </c>
    </row>
    <row r="182" spans="2:3" ht="15.75" x14ac:dyDescent="0.3">
      <c r="B182" s="161">
        <v>44501</v>
      </c>
      <c r="C182" s="164"/>
    </row>
    <row r="183" spans="2:3" ht="15.75" x14ac:dyDescent="0.3">
      <c r="B183" s="161">
        <v>44531</v>
      </c>
      <c r="C183" s="164"/>
    </row>
    <row r="185" spans="2:3" x14ac:dyDescent="0.25">
      <c r="B185" s="212" t="s">
        <v>50</v>
      </c>
      <c r="C185" s="212"/>
    </row>
    <row r="186" spans="2:3" x14ac:dyDescent="0.25">
      <c r="B186" s="212"/>
      <c r="C186" s="212"/>
    </row>
    <row r="187" spans="2:3" x14ac:dyDescent="0.25">
      <c r="B187" s="212"/>
      <c r="C187" s="212"/>
    </row>
    <row r="188" spans="2:3" x14ac:dyDescent="0.25">
      <c r="B188" s="212"/>
      <c r="C188" s="212"/>
    </row>
  </sheetData>
  <sheetProtection algorithmName="SHA-512" hashValue="p7tCI8vcT7BMW25LEYX41aCgYeRfoQcFsUIFedqxM3WjeIsHCK1Lt3wg9zTSeS0i+qfQcWI91mlJa/IC+dAAxQ==" saltValue="zL0xyK0hu4m9KMMObzHb8A==" spinCount="100000" sheet="1" selectLockedCells="1"/>
  <mergeCells count="1">
    <mergeCell ref="B185:C188"/>
  </mergeCells>
  <dataValidations count="1">
    <dataValidation type="decimal" allowBlank="1" showInputMessage="1" showErrorMessage="1" error="O valor deve ser inferior a 3% e superior a -3%" sqref="C181:C183" xr:uid="{0BA30E0C-85A7-4321-9D39-0318F979F796}">
      <formula1>-0.03</formula1>
      <formula2>0.03</formula2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Gráficos</vt:lpstr>
      </vt:variant>
      <vt:variant>
        <vt:i4>1</vt:i4>
      </vt:variant>
    </vt:vector>
  </HeadingPairs>
  <TitlesOfParts>
    <vt:vector size="5" baseType="lpstr">
      <vt:lpstr>CÁLCULO BENEFÍCIO</vt:lpstr>
      <vt:lpstr>Mulher 1</vt:lpstr>
      <vt:lpstr>Professores</vt:lpstr>
      <vt:lpstr>ÍNDICES</vt:lpstr>
      <vt:lpstr>Gráf1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pa54903</dc:creator>
  <cp:lastModifiedBy>Talitha Borges</cp:lastModifiedBy>
  <cp:lastPrinted>2017-08-03T16:02:54Z</cp:lastPrinted>
  <dcterms:created xsi:type="dcterms:W3CDTF">2017-05-18T19:26:14Z</dcterms:created>
  <dcterms:modified xsi:type="dcterms:W3CDTF">2021-12-10T16:52:01Z</dcterms:modified>
</cp:coreProperties>
</file>